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microsoft.com/office/2020/02/relationships/classificationlabels" Target="docMetadata/LabelInfo.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03"/>
  <workbookPr/>
  <mc:AlternateContent xmlns:mc="http://schemas.openxmlformats.org/markup-compatibility/2006">
    <mc:Choice Requires="x15">
      <x15ac:absPath xmlns:x15ac="http://schemas.microsoft.com/office/spreadsheetml/2010/11/ac" url="https://auditoriagovco-my.sharepoint.com/personal/apmoreno_auditoria_gov_co/Documents/Documentos/ANDREA/2025/AGOSTO/CONGRESO/"/>
    </mc:Choice>
  </mc:AlternateContent>
  <xr:revisionPtr revIDLastSave="0" documentId="8_{7A8C5A65-2CDC-4C77-80E6-7414517AF531}" xr6:coauthVersionLast="47" xr6:coauthVersionMax="47" xr10:uidLastSave="{00000000-0000-0000-0000-000000000000}"/>
  <bookViews>
    <workbookView xWindow="-120" yWindow="-120" windowWidth="20730" windowHeight="11040" firstSheet="6" activeTab="7" xr2:uid="{DDEFFB54-592C-4377-A298-EB7E947AD3C5}"/>
  </bookViews>
  <sheets>
    <sheet name="PUNTO 2. " sheetId="2" r:id="rId1"/>
    <sheet name="PUNTO 3. " sheetId="3" r:id="rId2"/>
    <sheet name="PUNTO 4. " sheetId="4" r:id="rId3"/>
    <sheet name="PUNTO 6. FUNCIONAMIENTO" sheetId="8" r:id="rId4"/>
    <sheet name="PUNTO 6. INVERSION" sheetId="5" r:id="rId5"/>
    <sheet name="PUNTO 7." sheetId="6" r:id="rId6"/>
    <sheet name="PUNTO 9." sheetId="9" r:id="rId7"/>
    <sheet name="PUNTO 10. " sheetId="7" r:id="rId8"/>
    <sheet name="PUNTO 11. MOD PPTAL" sheetId="13" state="hidden" r:id="rId9"/>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4" i="8" l="1"/>
  <c r="J15" i="6"/>
  <c r="M31" i="6"/>
  <c r="M32" i="6"/>
  <c r="M33" i="6"/>
  <c r="M34" i="6"/>
  <c r="M35" i="6"/>
  <c r="M17" i="6"/>
  <c r="M18" i="6"/>
  <c r="M19" i="6"/>
  <c r="M20" i="6"/>
  <c r="M21" i="6"/>
  <c r="M27" i="6"/>
  <c r="M26" i="6"/>
  <c r="M25" i="6"/>
  <c r="M24" i="6"/>
  <c r="M23" i="6"/>
  <c r="M16" i="6"/>
  <c r="J29" i="6"/>
  <c r="J30" i="6"/>
  <c r="M30" i="6"/>
  <c r="M29" i="6"/>
  <c r="M28" i="6"/>
  <c r="G29" i="6"/>
  <c r="G30" i="6"/>
  <c r="J11" i="6"/>
  <c r="J12" i="6"/>
  <c r="J13" i="6"/>
  <c r="J14" i="6"/>
  <c r="G11" i="6"/>
  <c r="G13" i="6"/>
  <c r="G15" i="6"/>
  <c r="F14" i="6"/>
  <c r="G14" i="6" s="1"/>
  <c r="F12" i="6"/>
  <c r="G12" i="6" s="1"/>
  <c r="F7" i="6"/>
  <c r="G7" i="6" s="1"/>
  <c r="G8" i="6"/>
  <c r="G9" i="6"/>
  <c r="J8" i="6"/>
  <c r="J9" i="6"/>
  <c r="G4" i="6"/>
  <c r="G5" i="6"/>
  <c r="G6" i="6"/>
  <c r="G10" i="6"/>
  <c r="G28" i="6"/>
  <c r="G3" i="6"/>
  <c r="J4" i="6"/>
  <c r="J5" i="6"/>
  <c r="J6" i="6"/>
  <c r="J7" i="6"/>
  <c r="J10" i="6"/>
  <c r="J28" i="6"/>
  <c r="J3" i="6"/>
  <c r="D9" i="4" l="1"/>
  <c r="D8" i="4"/>
  <c r="C8" i="4"/>
</calcChain>
</file>

<file path=xl/sharedStrings.xml><?xml version="1.0" encoding="utf-8"?>
<sst xmlns="http://schemas.openxmlformats.org/spreadsheetml/2006/main" count="567" uniqueCount="247">
  <si>
    <t xml:space="preserve">PROGRAMA PRESUPUESTAL </t>
  </si>
  <si>
    <t>PROYECTO DE INVERSIÓN</t>
  </si>
  <si>
    <t>HORIZONTE DE PROYECTO</t>
  </si>
  <si>
    <t>a.	Indique los motivos presupuestales u otros factores que han impedido la ejecución de dichos planes, programas y/o proyectos</t>
  </si>
  <si>
    <t>PROGRAMA 2501</t>
  </si>
  <si>
    <t>2018011001039 - FORTALECIMIENTO DE LA GESTIÓN DEL CONOCIMIENTO ESPECIALIZADO PARA LA VIGILANCIA DE LA GESTIÓN FISCAL  NACIONAL</t>
  </si>
  <si>
    <t>2018 - 2024</t>
  </si>
  <si>
    <t>NA</t>
  </si>
  <si>
    <t>2018011001038 - CAPACITACIÓN Y FORTALECIMIENTO DE LAS COMPETENCIAS DE LOS FUNCIONARIOS EN CONTROL FISCAL Y DE LOS CIUDADANOS EN CONTROL SOCIAL  NACIONAL</t>
  </si>
  <si>
    <t>En el año 2023, se identificó necesidad de recursos adicionales por valor de $500 millones para poder financiar y darle continuidad al programa de Certificación de Auditores del Control Fiscal en Colombia y de esta forma garantizar que los funcionarios del Control Fis-cal nacional y territorial, tuvieran el acceso a los contenidos académicos en la búsqueda de aumentar la capacidad para el ejercicio del Control Fiscal.</t>
  </si>
  <si>
    <t>2018011000041 - IMPLEMENTACIÓN PLAN GENERAL DE AUDITORÍAS NACIONAL</t>
  </si>
  <si>
    <t xml:space="preserve">Para la vigencia en el marco del proyecto de inversión se solicitaron $1.665.000.000, sin embargo la asignación presupuestal fue de $1.092.000.000, lo cual obligó a la reducción de las metas previstas de los productos del proyecto. </t>
  </si>
  <si>
    <t>202400000000041 - CONSOLIDACIÓN DE LA GESTIÓN DEL CONOCIMIENTO PARA LA VIGILANCIA Y EL CONTROL FISCAL NACIONAL</t>
  </si>
  <si>
    <t>2025 - 2030</t>
  </si>
  <si>
    <t>202400000000042 - CONSOLIDACIÓN DE LA FUNCIÓN DE VIGILANCIA Y CONTROL FISCAL DE LA AGR PARA CONTRIBUIR CON EL FORTALECIMIENTO DEL SISTEMA DE CONTROL FISCAL EN COLOMBIA NACIONAL</t>
  </si>
  <si>
    <t>Para la vigencia 2025, la Auditoría Delegada para la Vigilancia de la Gestión Fiscal cuenta con una asignación presupuestal de $2.850 millones. Sin embargo, no fueron asignados recursos por un valor aproximado de $1.052 millones, situación que redujo el número de días destinados a la ejecución de auditorías en campo, debido a la limitación en la disponibilidad de viáticos para los auditores.
Esta restricción presupuestal también afectó la posibilidad de ampliar el alcance de los ejercicios auditores programados, lo que obligó a focalizar las auditorías en aspectos específicos y a reducir el tamaño de las muestras. Asimismo, impidió la realización regular de auditorías a determinados sujetos de control, como es el caso de los Fondos de Bienestar Social de las contralorías territoriales.</t>
  </si>
  <si>
    <t>202400000000049 - FORTALECIMIENTO DE LAS SINERGIAS QUE EXISTEN ENTRE EL CONTROL SOCIAL Y EL CONTROL FISCAL EN LA LUCHA CONTRA LA CORRUPCIÓN NACIONAL</t>
  </si>
  <si>
    <t xml:space="preserve">Para la vigencia 2025, el proyecto de inversión cuenta con una asignación presupuestal de $800 millones, cifra inferior a la proyección inicial de $1.127 millones. Esta reducción ha limitado la disponibilidad de personal de apoyo, el número de actividades y la cantidad de participantes en las acciones orientadas a articular a la ciudadanía y a los organismos de control fiscal en la vigilancia de la gestión pública y en la mitigación de los riesgos de corrupción.
Si bien se mantienen las metas establecidas para el proyecto de inversión, la disminución en la disponibilidad presupuestal ha demandado un esfuerzo adicional en la planeación y optimización de los recursos, con el propósito de evitar impactos negativos en el cumplimiento de los objetivos previstos.
</t>
  </si>
  <si>
    <t>PROGRAMA 2599</t>
  </si>
  <si>
    <t>2022011000044 - FORTALECIMIENTO DE LAS TECNOLOGIAS DE LA INFORMACION Y LAS COMUNICACIONES PARA UN MEJOR CONTROL FISCAL. NACIONAL</t>
  </si>
  <si>
    <t>2023 - 2026</t>
  </si>
  <si>
    <t>NA.</t>
  </si>
  <si>
    <t xml:space="preserve">En la vigencia 2024, se asignaron $6.811.000.000, sin embargo el proyecto sufrió un aplazamento de recursos que luego se convirtió en un recorte presupuestal  por valor de $1.135.212.597, lo cual impidió ejecuctar actividades planeadas tales como: Control Fiscal Georreferenciado, Arquitectura Empresarial y  Renovación infraestructura tecnologica </t>
  </si>
  <si>
    <t>Para la vigencia 2025, se planeó la actualización de la infrestructura HPE debido a la no asignación total de recursos no fue posible contar con los recursos suficientes para actualizar el 100% de la infraestructura que soporta la misionalidad y los procesos transversales de la Entidad. Adicionalmente no se logró implementar el proyecto Control Fiscal Georreferenciado, ni tampoco el Proyecto de Inteligencia Artificial en el proceso Auditor. Para esta vigencia fueron solictados $ 8.634.000.000 y fueron asignados $ 5.100.000.000, de acuerdo con el decreto de liquidación de presupuesto 2025.</t>
  </si>
  <si>
    <t>202400000000043 - FORTALECIMIENTO A LA CAPACIDAD INSTITUCIONAL DE LA AUDITORIA GENERAL DE LA REPÚBLICA A NIVEL NACIONAL</t>
  </si>
  <si>
    <t>2025-2028</t>
  </si>
  <si>
    <t xml:space="preserve">El Proyecto de Inversión FORTALECIMIENTO A LA CAPACIDAD INSTITUCIONAL DE LA AUDITORIA GENERAL DE LA REPÚBLICA A NIVEL NACIONAL, se formuló con el propósito de dar cumplimiento al Objetivo Institucional 4.5. Fortalecer las capacidades institucionales para elevar los niveles de productividad, en el marco del MIPG y de los sistemas de gestión certificados que tiene como alcance: “En el marco del MIPG, las mejoras tecnológicas, de procedimiento o de diseño asociadas tanto a los procesos misionales, como a los procesos de apoyo, que conduzcan a mejorar la evaluación del desempeño FURAG y la medición del índice de desempeño institucional”, del Plan estratégico Institucional 2023- 2027 de la AGR, con el fin de lograr una debida implementación del MIPG, que aunque va en aumento, pretende implementar las 7 dimensiones de forma exitosa.
Para la Vigencia 2025 se tenía proyectado adelantar la implementación del SGI bajo las diferentes normas técnicas y la automatización de la documentación asociada al sistema, asi como la debida interacción de los sistemas de una forma dinámica. Debido a la asignación presupuestal de $1.850.000.000, nos encontramos en alistamiento del SGI, y no contamos con una herramienta tecnologica que permita la automatización del SGI. Lo anterior de acuerdo con la reducción de asignación presupuestal con respecto a la proyección inicial de $3.540.000.000. 
</t>
  </si>
  <si>
    <t>Solicitado</t>
  </si>
  <si>
    <t>Asignado</t>
  </si>
  <si>
    <r>
      <rPr>
        <b/>
        <sz val="11"/>
        <color rgb="FF000000"/>
        <rFont val="Aptos Narrow"/>
        <scheme val="minor"/>
      </rPr>
      <t xml:space="preserve">Sírvase informar, de manera discriminada, el aporte y/o responsabilidad por parte de su sector y entidades adscritas y/o vinculadas, a los programas sociales estratégicos y el presupuesto requerido para cumplir a cabalidad en 2026 </t>
    </r>
    <r>
      <rPr>
        <b/>
        <u/>
        <sz val="11"/>
        <color rgb="FF000000"/>
        <rFont val="Aptos Narrow"/>
        <scheme val="minor"/>
      </rPr>
      <t>en cumplimiento del PEI</t>
    </r>
  </si>
  <si>
    <t>N/A</t>
  </si>
  <si>
    <t xml:space="preserve">Este proyecto muestra relación con el PEI en los siguientes Objetivos:
Ejecutar un programa de cooperación nacional e internacional orientado al fortalecimiento de las condiciones requeridas para el ejercicio de los cometidos del Sistema Nacional de Control Fiscal.
Fortalecer las competencias especializadas de los funcionarios del control fiscal nacional y de la ciudadanía, mediante estrategias de formación.
Implementar el aseguramiento de calidad estadística de la información sobre la vigilancia del control fiscal, con el fin de brindar soporte a la toma de decisiones y fortalecer el Observatorio de Política Pública de Control Fiscal.
Promover escenarios regionales de trabajo interinstitucional, compartidos con entidades públicas, organizaciones de la sociedad civil y ciudadanía en general, para fortalecer la articulación entre el control social y el control fiscal, mediante un programa institucional especializado.
Diseñar y poner en operación una estrategia sostenida de gestión del cambio en la AGR para asegurar el uso efectivo de las innovaciones implementadas.
Lo anterior, demuestra en la importancia de contar con los recursos solicitados en la formulación del proyecto para garantizar la debida ejecución del PEI  2023- 2027 y la corresponsabilidad que se tiene desde el proyecto en el cumplimiento de los objetivos del PEI y del plan programático 2024-2027 para este período constitucional. </t>
  </si>
  <si>
    <t xml:space="preserve">El proyecto denominado Consolidación de la función de vigilancia y control fiscal de la AGR para contribuir con el fortalecimiento del sistema de control fiscal en Colombia nacional. se encuentra alineado al PEI en 4 objetivos estratégicos así:
1.1	Implementar un programa de fortalecimiento de los sistemas, herramientas y procedimientos técnicos y/o metodologías del control fiscal, con un enfoque previo, posterior y selectivo, que favorezca el desarrollo del proceso auditor y los procesos fiscales.
Actividades
1.2	Ejecutar un Plan de Vigilancia y Control Fiscal orientado al mejoramiento de la gestión y resultados de las entidades vigiladas con una perspectiva que promueva el ejercicio del control social.
1.3	Desarrollar una estrategia de prospectiva tecnológica para el mejoramiento continuo del proceso de modernización de la plataforma SIA, sus módulos, las herramientas de BI y analítica de datos y así aumentar la calidad de la evaluación de la gestión de las contralorías territoriales.
Objetivo Estratégico
4.5 Fortalecer las capacidades institucionales para elevar los niveles de productividad, en el marco del MIPG y de los sistemas de gestión certificados.
Lo anterior, demuestra en la importancia de contar con los recursos solicitados en la formulación del proyecto para garantizar la debida ejecución del PEI  2023- 2027 y la corresponsabilidad que se tiene desde el proyecto en el cumplimiento de los objetivos del PEI y del plan programático 2024-2027 para este período constitucional. 
</t>
  </si>
  <si>
    <t xml:space="preserve">El proyecto está alineado con el Objetivo Institucional 3 del PEI: Consolidar el control social en la lucha contra la corrupción, mediante la implementación de una estrategia multidimensional que promueva la participación ciudadana en el control fiscal. Además,  se articula con sus tres objetivos estratégicos: 
3.1. Consolidar el proceso institucional de Participación Ciudadana, mediante la estructuración de un equipo humano especializado para la atención de las PQRS y la implementación de un plan para su promoción, acorde con los lineamientos nacionales e internacionales.
3.2. Diseñar e implementar una estrategia integrada de lucha contra la corrupción que responda a los compromisos establecidos en el Plan Nacional de Desarrollo y en los Objetivos de Desarrollo Sostenible.
3.3.  Promover escenarios regionales de trabajo interinstitucional, compartidos con entidades públicas, organizaciones de la sociedad civil y ciudadanía en general, para fortalecer la articulación entre el control social y el control fiscal, mediante un programa institucional especializado.
Lo anterior, demuestra en la importancia de contar con los recursos solicitados en la formulación del proyecto para garantizar la debida ejecución del PEI  2023- 2027 y la corresponsabilidad que se tiene desde el proyecto en el cumplimiento de los objetivos del PEI y del plan programático 2024-2027 para este período constitucional. </t>
  </si>
  <si>
    <t xml:space="preserve">El proyecto Fortalecimiento de las Tecnologías de la Información y las Comunicaciones para un mejor control fiscal está plenamente alineado con varios objetivos y estrategias, especialmente en el Objetivo Institucional 4 y parcialmente en el Objetivo Institucional 1 del PEI asi: 
1. Desarrollar, modernizar e interoperar las plataformas tecnológicas institucionales (principalmente el SIA y módulos asociados) para optimizar la recolección, análisis y uso de información en el ejercicio del control fiscal.
2. Implementar el PETI como herramienta articuladora del desarrollo tecnológico de la AGR y las contralorías territoriales, asegurando que las soluciones tecnológicas respondan a las necesidades del Sistema Nacional de Control Fiscal.
3. Fortalecer la seguridad de la información y la protección de datos personales, garantizando la integridad, disponibilidad y confidencialidad de la información fiscal.
4. Incorporar analítica de datos y BI para mejorar la calidad de la evaluación de la gestión de las contralorías territoriales y apoyar la toma de decisiones.
5. Capacitar a nivel nacional a funcionarios y contralorías territoriales en el uso de herramientas tecnológicas de control fiscal.
Lo anterior, demuestra en la importancia de contar con los recursos solicitados en la formulación del proyecto para garantizar la debida ejecución del PEI  2023- 2027 y la corresponsabilidad que se tiene desde el proyecto en el cumplimiento de los objetivos del PEI y del plan programático 2024-2027 para este período constitucional. </t>
  </si>
  <si>
    <t xml:space="preserve">Este proyecto esta directamente relacionado con el objetivo 4.5. Fortalecer las capacidades institucionales para elevar los niveles de productividad, en el marco del MIPG y de los sistemas de gestión certificados, tiene como alcance: “En el marco del MIPG, las mejoras tecnológicas, de procedimiento o de diseño asociadas tanto a los procesos misionales, como a los procesos de apoyo, que conduzcan a mejorar la evaluación del desempeño FURAG y la medición del índice de desempeño institucional”. Lo anterior en aras de lograr una debida implementación del MIPG. 
Sin los recursos suficientes no es posible adelantar las acciones pendientes, mantener el resultado del FURAG, contar con herramientas que lo apalanquen, realizar procesos de capacitación, interiorización y socialización del sistema a nivel nacional, avanzar con las disposiciones de las entidades líderes de política y dar cumplimiento a los atributos de las diferentes normas técnicas implementadas y certificadas en la entidad; y de requerirse, el apoyo en aras de la coadyuvancia que ejerce la AGR con las cintraliroas para adelantar la implementación del MIPG de forma debida. 
Lo anterior, demuestra en la importancia de contar con los recursos solicitados en la formulación del proyecto para garantizar la debida ejecución del PEI  2023- 2027 y la corresponsabilidad que se tiene desde el proyecto en el cumplimiento de los objetivos del PEI y del plan programático 2024-2027 para este período constitucional. </t>
  </si>
  <si>
    <t>Solicitado 2026</t>
  </si>
  <si>
    <t>Asignado 2026</t>
  </si>
  <si>
    <t>Ejecución presupuestal a 31 de diciembre de 2023 (valores en miles de pesos)</t>
  </si>
  <si>
    <t>FUNCIONAMIENTO</t>
  </si>
  <si>
    <t>Presupuesto Asignado</t>
  </si>
  <si>
    <t xml:space="preserve">Compromisos </t>
  </si>
  <si>
    <t xml:space="preserve">Obligaciones </t>
  </si>
  <si>
    <t>Pagado</t>
  </si>
  <si>
    <t>% Obligado - ejecución</t>
  </si>
  <si>
    <t>Saldo por ejecutar</t>
  </si>
  <si>
    <t>Rezago (Reservas y CXP)</t>
  </si>
  <si>
    <t>AB</t>
  </si>
  <si>
    <t>B</t>
  </si>
  <si>
    <t>C</t>
  </si>
  <si>
    <t>D</t>
  </si>
  <si>
    <t>E = (C/AB)</t>
  </si>
  <si>
    <t>F = (AB- C)</t>
  </si>
  <si>
    <t>G = (B-D )</t>
  </si>
  <si>
    <t>A</t>
  </si>
  <si>
    <t>GASTOS DE PERSONAL</t>
  </si>
  <si>
    <t>ADQUISICIÓN DE BIENES  Y SERVICIOS</t>
  </si>
  <si>
    <t xml:space="preserve">                 -  </t>
  </si>
  <si>
    <t>TRANSFERENCIAS</t>
  </si>
  <si>
    <t>GASTOS POR TRIBUTOS CUOTA FISCALIZACIÓN</t>
  </si>
  <si>
    <t>SERVICIO DE LA DEUDA PÚBLICA</t>
  </si>
  <si>
    <t>TOTAL FUNCIONAMIENTO</t>
  </si>
  <si>
    <t>Ejecución presupuestal a 31 de diciembre de 2024 (valores en miles de pesos)</t>
  </si>
  <si>
    <t>Presupuesto Asignado Vigencia 2024</t>
  </si>
  <si>
    <t>Obligaciones
Ejecución</t>
  </si>
  <si>
    <t>% Obligado - Ejecución</t>
  </si>
  <si>
    <t>E = (C/A)</t>
  </si>
  <si>
    <t>F = (A - C)</t>
  </si>
  <si>
    <t>G = (A - D )</t>
  </si>
  <si>
    <t>TRANSFERENCIAS CORRIENTES</t>
  </si>
  <si>
    <t>GASTOS POR TRIBUTOS, MULTAS, SANCIONES E INTERESES DE MORA - CUOTA FISCALIZACIÓN</t>
  </si>
  <si>
    <t> </t>
  </si>
  <si>
    <t>Ejecución presupuestal a 31 de julio de 2025 (valores en miles de pesos)</t>
  </si>
  <si>
    <t>Saldo por comprometer</t>
  </si>
  <si>
    <t>G = (A - B )</t>
  </si>
  <si>
    <t>56.16%</t>
  </si>
  <si>
    <t>46.33%</t>
  </si>
  <si>
    <t>52.70%</t>
  </si>
  <si>
    <t>19.90%</t>
  </si>
  <si>
    <t>POR DISTRIBUIR PREVIO CONCEPTO DGPPN</t>
  </si>
  <si>
    <t xml:space="preserve">                  -  </t>
  </si>
  <si>
    <t xml:space="preserve">         -  </t>
  </si>
  <si>
    <t>0.00%</t>
  </si>
  <si>
    <t>42.80%</t>
  </si>
  <si>
    <t>Compromisos</t>
  </si>
  <si>
    <t>Obligaciones</t>
  </si>
  <si>
    <t>Resultados</t>
  </si>
  <si>
    <t>Compromisos 31/07/2025</t>
  </si>
  <si>
    <t>Obligaciones 31/07/2025</t>
  </si>
  <si>
    <t>En cumplimiento del Decreto Ley 403 de 2020, en 2023 la AGR ejecutó el proceso de certificación de las contralorías territoriales. En este período se realizaron y comunicaron la certificación anual de gestión de los 66 organismos territoriales de control fiscal, correspondiente a la vigencia 2022, y tres evaluaciones parciales trimestrales en la vigencia 2023. Desde el inicio del proceso de certificación, en 2020, hasta el 30 de junio de 2023, la AGR realizó 11 evaluaciones parciales trimestrales. De 2020 a 2023, la AGR ha expidió tres certificaciones, que corresponden a 2020, 2021 y 2022. Se comunicaron un total de 789 informes a estos organismos de control fiscal. Como resultado de la auditoría del DANE, la metodología para la certificación de gestión de las contralorías territoriales fue reconocida como una operación estadística que hace parte del Sistema Estadístico Nacional – SEN y del Sistema de Información Colombiano de Estadística – SICODE.</t>
  </si>
  <si>
    <t xml:space="preserve">En 2024 se expidieron cuatro evaluaciones parciales trimestrales y una certificación anual de la gestión y resultados de las contralorías territoriales.
Durante el 2024 se realizaron boletines para analizar temas como: los recursos del recaudo de la estampilla pro adulto mayor, la contratación pública territorial interadministrativa, las obras inconclusas territoriales, los procesos de responsabilidad fiscal, los procesos administrativos sancionatorios, los informes macro fiscales de las contralorías territoriales, entre otros.
En 2024, la Revista Control Visible logró un significativo posicionamiento nacional e internacional, siendo incluida en ocho sistemas de indexación y directorios, y recuperada por cinco plataformas académicas de alto impacto. </t>
  </si>
  <si>
    <t xml:space="preserve">En 2022, la oferta académica de la Academia Virtual estuvo constituida por cuatro diplomados y cuatro cursos en control fiscal y control social y participaron en total 1753 personas.
Para 2023, la AGR ofreció cuatro diplomados y tres cursos en control fiscal y control social. De esta forma, la Academia Virtual recibió 1628 inscripciones, entre funcionarios y ciudadanos, de los cuales se capacitaron 1327 funcionarios en control fiscal y 301 ciudadanos en control social. </t>
  </si>
  <si>
    <t>En 2024 se ofrecieron cuatro diplomados y cuatro cursos, de los cuales se beneficiaron 1.769 y 1.790 funcionarios del control fiscal y ciudadanos interesados en el control social. 
Para 2023, este programa certificó a 882 auditores fiscales del país. En 2024, se abrió la convocatoria a otras entidades públicas y la respuesta fue de 2.530 funcionarios inscritos. 
En total, en 2024 se beneficiaron 6.620 servidores públicos del servicio de capacitación y fortalecimiento de las competencias en control fiscal.</t>
  </si>
  <si>
    <t>Durante el año 2023, en el marco del Proyecto de Inversión 2019-2024, se viene dando cumplimiento a las metas y actividades programadas, con evidencia que respalda el desarrollo de cada una de las acciones ejecutadas. Este avance demuestra el compromiso institucional con el fortalecimiento del control fiscal y la vigilancia efectiva de los sujetos vigilados.
Entre los logros más destacados se encuentra la implementación y consolidación de la Metodología para la Certificación Anual de Gestión, la cual ha sido reconocida por la Auditoría Delegada para la Vigilancia de la Gestión Fiscal por su impacto en la mejora del desempeño de los sujetos vigilados evaluados mediante la ejecución del PVCF.
Igualmente, el desarrollo y la actualización continua del SIA MISIONAL Modernizado y sus módulos ha permitido mejorar el análisis y seguimiento del reporte de gestión anual de las contralorías territoriales, contribuyendo a una supervisión más efectiva.
Por su parte, el servicio de control fiscal micro ha brindado un apoyo sustantivo en el análisis de los contratos suscritos por los sujetos vigilados, generando impactos positivos en la calidad y oportunidad del proceso misional de la Auditoría General de la República (AGR).
Finalmente, las acciones de divulgación y promoción institucional han contribuido al fortalecimiento de la imagen de la entidad y a la consolidación de una cultura de control fiscal, dirigida tanto a los funcionarios internos como a los sujetos vigilados y la ciudadanía en general.</t>
  </si>
  <si>
    <t>En el marco del Proyecto de Inversión 2019-2024, se ha dado cumplimiento a las metas y actividades programadas para el Horizonte del proyecto, consolidando los avances previstos en la planificación estratégica del periodo. Todas las acciones ejecutadas cuentan con evidencia documentada que respalda su desarrollo, lo que permite demostrar el cumplimiento efectivo de los objetivos planteados.
Un logro relevante durante este período ha sido la implementación y desarrollo de la Metodología para la Certificación Anual de Gestión, destacada por la Auditoría Delegada para la Vigilancia de la Gestión Fiscal. Esta herramienta ha tenido un impacto significativo en la evaluación y mejora del desempeño de los sujetos vigilados, a través de la ejecución del Plan de Vigilancia y Control Fiscal (PVCF), abarcando de manera integral a las entidades sujetas a control fiscal.
Asimismo, el desarrollo y la actualización del Sistema de Información SIA MISIONAL Modernizado, junto con sus módulos, ha fortalecido el análisis y seguimiento del reporte de gestión anual de las contralorías territoriales, mejorando la calidad y oportunidad de la información reportada.
El servicio de control fiscal micro, orientado al acompañamiento y análisis  por medio de contratos suscritos, ha contribuido de forma positiva a la eficiencia y calidad del proceso misional de la Auditoría General de la República (AGR), ampliando su alcance a la totalidad de los entes sujetos a vigilancia.
Finalmente, la estrategia de divulgación y promoción de la imagen institucional ha cumplido con el objetivo de fortalecer la cultura del control fiscal, dirigida no solo a los funcionarios internos, sino también a los sujetos vigilados y a la ciudadanía en general, promoviendo la transparencia, la participación y el compromiso con la gestión pública responsable.</t>
  </si>
  <si>
    <t>EN lo corrido de la vigencia 2025: 
Se ha expedido una certificación anual de la gestión de las contralorías territoriales y se han comunicado dos evaluaciones parciales trimestrales.
Se han publicado cuatro boletines sobre el análisis de la contratación pública territorial, uno sobre la evolución del índice AuditeCT y uno sobre el impacto del control fiscal territorial desde 2018 a 2024.
Se han capacitado 746 ciudadanos en temas de contratación pública y control social y se han capacitado 4.148 funcionarios públicos del control fiscal en temas inherentes al desarrollo de sus funciones.</t>
  </si>
  <si>
    <t xml:space="preserve">Para la vigencia 2025, la Auditoría Delegada para la Vigilancia de la Gestión Fiscal ha venido cumpliendo con lo establecido en el Plan de Vigilancia y Control Fiscal (PVCF), a través del rubro denominado control fiscal micro. Este componente permite la asignación de recursos destinados a apoyos profesionales, viáticos y desplazamientos, tanto terrestres como aéreos, lo que ha facilitado el cubrimiento efectivo de todo el territorio nacional.
Adicionalmente, el proyecto contempla el componente de control fiscal macro, el cual respalda la aplicación de los nuevos conceptos introducidos por la reforma al control fiscal. Para ello, se ha vinculado a expertos que realizan análisis especializados y capacitaciones en temas específicos relacionados con el ejercicio auditor, asegurando así su correcta implementación.
Asimismo, el proyecto cuenta con el servicio de seguimiento a la evaluación de políticas públicas, mediante el cual se ha definido y socializado el alcance de la coadyuvancia institucional. Esto incluye la identificación de las competencias asignadas a la Auditoría General de la República (AGR) y la promoción de trabajos de carácter científico y técnico, que contribuyen al fortalecimiento del control fiscal en el país.
</t>
  </si>
  <si>
    <t>En lo corrido de la vigencia 2025, se han logrado avances en el proyecto en línea con los objetivos trazados en su formulación. Se ha robustecido la capacidad instalada en el territorio, con personal que apoya el cumplimiento del Plan de Promoción, orientado a fortalecer la participación ciudadana y la lucha contra la corrupción. Se ha adelantado el seguimiento a los 58 Comités Ciudadanos de Control Social creados en las contralorías territoriales, como espacios en los que se articulan esfuerzos con la ciudadanía para vigilar el uso de los recursos públicos. Se ha avanzado en la organización de los segundos foros regionales de cualificación de la ciudadanía, que inician la semana del 11 de agosto y se desarrollarán durante tres meses, con el objetivo de reforzar las competencias de líderes, veedores, estudiantes, académicos, funcionarios y ciudadanía en general en la articulación entre control social y control fiscal, y en la equidad de género. En cuanto a la atención al usuario, se ha vinculado a talento humano especializado para optimizar la respuesta a los derechos de petición y demás requerimientos ciudadanos, logrando a la fecha 622 respuestas frente a la meta anual de 798. También se han adelantado jornadas pedagógicas en todas las dependencias para mejorar la relación entre la entidad y la ciudadanía en el ejercicio del control fiscal.</t>
  </si>
  <si>
    <t xml:space="preserve">Servicios de información implementados: Se realizó la adquisición de infraestructura de los servicios en la nube de google cloud platform (GCP), para soportar la solución actual de inteligencia de negocios y analítica de datos. A través de bolsa de horas se realizaron los mantenimientos evolutivos, adaptativos, correctivos y preventivos, con el apoyo de profesionales especializados. Para la sistematización del proceso de evaluación y certificación de las contralorías y de los modelos analíticos de datos se realizó la renovación y soporte de licenciamiento de qlik sense y mail &amp; deploy para soportar la sistematización del proceso.
Servicios de información actualizados: Se realizó la adquisición de computadores portátiles para la coadyuvancia tecnológica de las contralorías territoriales, adquisición de memorias RAM y los servicios de renovación del soporte, licenciamiento y garantía del almacenamiento hewlett-packard (HP) 3par, ENCLOSURE c7000 y VMWARE, adquisición de un componente de software de-nominado licencia MICROSIGN de firma digital para el uso del sistema de información SIA MISIONAL modernizado módulo SIREL, adquisición del licenciamiento de ofimática MICROSOFT 365, servicios de conectividad y seguridad perimetral de la plataforma tec-nológica, servicios de nube privada (COLLOCATION) para soportar la infraestructura tecnológica, adquisición de servicios integrales para el sistema de carteleras digitales. Se realizó la instalación y puesta en funcionamiento del rack de comunicaciones, ca-bleado estructurado de red LAN e instalación y puesta en funcionamiento de salidas eléctricas, normal y reguladas en la gerencia de Armenia, adquisición de 332 monitores de 23,8" FHD, soporte premier de Microsoft para el mantenimiento y actualización de la infraestructura tecnológica, renovación de la herramienta de monitoreo (solarwinds), renovación del licenciamiento de la solución de antivirus (ESET), renovación del soporte y garantía durante un (1) año, de los APPLIANCE de seguridad (firewall), se realizaron los mantenimientos evolutivos, correctivos, adaptativos, preventivos de los sistemas de información SIA, cumpliendo el ciclo de desarrollo de software.
Documentos de lineamientos técnicos: Se realizó la ejecución de pruebas de seguridad de tipo hacking ético, vulnerabilidades e ingeniería social, la implementación del modelo de seguridad de privacidad de la infor-mación (MSPI - ISO 27001), la ejecución de la primera auditoría interna a los controles del modelo de seguridad y privacidad de la información (MPSI), se realizó auditoría ex-terna ISO 27001:2022 para la certificación de la AGR y se realizaron los mantenimientos (preventivos, evolutivo, adaptativo y correctivos) de los portales web gestor de contenido liferay,
</t>
  </si>
  <si>
    <t xml:space="preserve">1.	Modernización del SIA Misional con programación por componentes – microservicios-. Se inicia la etapa de soporte y mantenimiento del SIA Misional Modernizado. Se realizan las primeras entregas funcionales del módulo de auditoría.
2.	Seguridad de la información. Se continúa con la ejecución del plan de actividades del proyecto de seguridad de la información – ISO 27001:2022. Se avanza en las especificaciones técnicas para la contratación de la auditoría interna y externa para la certificación de la ISO 27001:2022.
3.	Analítica de datos. En el marco del convenio de cooperación con USAID-DAI se realizaron mesas de trabajo con la Auditoría Delegada, Estudios Especiales y Planeación- TIC, se avanza en el desarrollo de dos casos de uso de analítica. 
4.	Monitoreo de la infraestructura tecnológica. Se renueva el soporte y mantenimiento de la herramienta de monitoreo SolarWinds para la administración y control de servidores, almacenamiento, redes y comunicaciones.
Desarrollo de SIA Procesos Fiscales y Fiscal. Se avanza en el desarrollo y unificación de los aplicativos SIA Procesos Fiscales y SIA Fiscal, el cual servirá para la gestión de los procesos de responsabilidad fiscal, sancionatorios y cobro coactivo.
</t>
  </si>
  <si>
    <t xml:space="preserve">Se avanzó en el mantenimiento del Modelo de Seguridad y Privacidad de la Información a través del seguimiento por la alta dirección y la aplicación de controles del Anexo A de la Norma ISO 27001, de igual forma se realizaron pruebas de vulnerabilidades a código fuente de los sistemas de información SIA y se viene ejecutando el ejercicio de  Arquitectura Empresarial según los lineamientos de la Política de Gobierno Digital, donde se asignaron los equipos de trabajo por dominio de arquitectura. Se vienen implementando los mantenimientos (preventivo, evolutivo, adaptativo y correctivo) de los sistemas de información SIA apoyando los requerimientos realizados por las áreas misionales, cumpliendo con el ciclo de desarrollo de software desde la solicitud pasando por pruebas y paso a producción, de igual forma se brindó soporte a la certificación de las contralorías territoriales a través del proceso de automatización e inteligencia de negocios. 
Así mismo se dio inicio a la continuidad de la modernización de SIA CONTRALORÍAS a través del levantamiento de los requerimientos de los módulos del plan de vigilancia y control fiscal, el ejercicio de vigilancia y control fiscal y plan de mejoramiento. 
Se prestó soporte técnico al usuario interno de la AGR en cuanto incidentes y requerimientos de uso de las tecnologías, expediente electrónico y se garantizó la conectividad de nivel central, gerencias seccionales y data center a través de la adquisición de canales dedicados de internet y MPLS. Se realizaron los mantenimientos (preventivo, evolutivo, adaptativo y correctivo) a la ETL, data lake, Qlik y Mail &amp; Deployed, disponiendo la solución de inteligencia de negocios para el proceso de certificación de contralorías territoriales. 
 </t>
  </si>
  <si>
    <t xml:space="preserve">Se viene adelantando la actualización del Modelo de Operación de la entidad, mismo que no se actualizaba desde el 2010. Unicamente habia tenido un ajuste en el 2022, sin que esto implicara una modernización real del modelo en aras de dar cumplimiento a lo que dispone el MIPG. A la fecha se han identificado 17 procesos institucionales que daran cuenta la debida gestión de la entidad y que propenden a la mejora continua de tal modo que permiten que los acuerdos de nivel de servicio esten definidos en el como, el cuando y para quien. 
Asi mismo se estan incorporando las normas ISO certificadas e implementadas en la entidad bajo el SIstema de Gestion Integrado, generando un nuevo lenguaje en la entidad, el cual requiere de un proceso arduo y expreso de atención al cambio. </t>
  </si>
  <si>
    <t>PRODUCTO</t>
  </si>
  <si>
    <t xml:space="preserve">META </t>
  </si>
  <si>
    <t>AVANCE ACUMULADO DICIEMBRE 2023</t>
  </si>
  <si>
    <t>%</t>
  </si>
  <si>
    <t>AVANCE ACUMULADO 2024</t>
  </si>
  <si>
    <t>AVANCE JUNIO 30 2025</t>
  </si>
  <si>
    <t>Documentos de investigación</t>
  </si>
  <si>
    <t>Servicio de divulgación para fortalecer la imagen de control fiscal</t>
  </si>
  <si>
    <t>Documentos metodológicos</t>
  </si>
  <si>
    <t>Documentos normativos</t>
  </si>
  <si>
    <t>Servicio de educación informal en áreas relacionadas con el control fiscal</t>
  </si>
  <si>
    <t>Servicio de seguimiento de políticas publicas</t>
  </si>
  <si>
    <t>Documentos de planeación</t>
  </si>
  <si>
    <t>Servicio de información actualizado</t>
  </si>
  <si>
    <t>Servicio de control fiscal micro</t>
  </si>
  <si>
    <t>Servicio de control fiscal macro</t>
  </si>
  <si>
    <t>Servicio de educación informal en temas de control y vigilancia fiscal</t>
  </si>
  <si>
    <t>DOCUMENTOS DE LINEAMIENTOS TÉCNICOS</t>
  </si>
  <si>
    <t>SERVICIO DE DIVULGACIÓN PARA FORTALECER LA IMAGEN DE CONTROL FISCAL</t>
  </si>
  <si>
    <t>DOCUMENTOS METODOLÓGICOS</t>
  </si>
  <si>
    <t>DOCUMENTOS DE INVESTIGACIÓN</t>
  </si>
  <si>
    <t>DOCUMENTOS DE PLANEACIÓN</t>
  </si>
  <si>
    <t>SERVICIO DE EDUCACIÓN INFORMAL</t>
  </si>
  <si>
    <t>SERVICIO DE SEGUIMIENTO DE POLÍTICAS PUBLICAS</t>
  </si>
  <si>
    <t>SERVICIO DE CONTROL FISCAL MICRO</t>
  </si>
  <si>
    <t>SERVICIO DE CONTROL FISCAL MACRO</t>
  </si>
  <si>
    <t>SERVICIO DE CONTROL FISCAL PARTICIPATIVO</t>
  </si>
  <si>
    <t>SERVICIO PARA TRAMITAR QUEJAS Y DENUNCIAS CIUDADANAS</t>
  </si>
  <si>
    <t>Servicios de información implementados</t>
  </si>
  <si>
    <t>Servicios de información actualizados</t>
  </si>
  <si>
    <t>Documentos de lineamientos técnicos</t>
  </si>
  <si>
    <t>SERVICIO DE GESTIÓN DOCUMENTAL</t>
  </si>
  <si>
    <t>SERVICIO DE EDUCACIÓN INFORMAL PARA LA GESTIÓN ADMINISTRATIVA</t>
  </si>
  <si>
    <t>SERVICIO DE IMPLEMENTACIÓN SISTEMAS DE GESTIÓN</t>
  </si>
  <si>
    <t>SERVICIO DE ACTUALIZACIÓN DEL SISTEMA DE GESTIÓN</t>
  </si>
  <si>
    <t>INFORME VIGENCIAS FUTURAS 2023, 2024 Y 2025</t>
  </si>
  <si>
    <t>PAGO VIGENCIAS FUTURAS 2023, 2024 Y 2025</t>
  </si>
  <si>
    <t xml:space="preserve"> Nit </t>
  </si>
  <si>
    <t xml:space="preserve"> Tercero  </t>
  </si>
  <si>
    <t xml:space="preserve"> Contrato </t>
  </si>
  <si>
    <t xml:space="preserve"> Pagos 2023 </t>
  </si>
  <si>
    <t xml:space="preserve"> Pagos 2024 </t>
  </si>
  <si>
    <t xml:space="preserve"> Pagos 2025 </t>
  </si>
  <si>
    <t xml:space="preserve"> CAMACHO SANCHEZ SHIRLEY ADILIA </t>
  </si>
  <si>
    <t xml:space="preserve"> C-168 DE 2022 </t>
  </si>
  <si>
    <t xml:space="preserve"> FINANCIERA DE DESARROLLO TERRITORIAL S A FINDETER </t>
  </si>
  <si>
    <t xml:space="preserve"> SG-CD-166 DE 2022 / C-109-2024 </t>
  </si>
  <si>
    <t xml:space="preserve"> GRUPO INMOBILIARIO PAISAJE URBANO SAS </t>
  </si>
  <si>
    <t xml:space="preserve"> SG-CD-165 DE 2022 / C-108-2024 </t>
  </si>
  <si>
    <t xml:space="preserve"> SOLUTION COPY LTDA </t>
  </si>
  <si>
    <t xml:space="preserve"> C- 169-2022 / CSASI-119-2024 </t>
  </si>
  <si>
    <t xml:space="preserve"> FAMOC DEPANEL S.A.S </t>
  </si>
  <si>
    <t xml:space="preserve"> SG-CD-157 DE 2022 / CD-123-2024 </t>
  </si>
  <si>
    <t xml:space="preserve"> SERVICIOS POSTALES NACIONALES S.A.S </t>
  </si>
  <si>
    <t xml:space="preserve"> CI-04 DE 2022 /  CI-05-2024 </t>
  </si>
  <si>
    <t xml:space="preserve"> SG-CD-160 DE 2022 /  CI-07-2024 </t>
  </si>
  <si>
    <t xml:space="preserve"> MORARCI GROUP S.A.S. </t>
  </si>
  <si>
    <t xml:space="preserve"> SG-CD-164 DE 2022 </t>
  </si>
  <si>
    <t xml:space="preserve"> IMPRENTA NACIONAL DE COLOMBIA </t>
  </si>
  <si>
    <t xml:space="preserve"> SG-CD-161 DE 2022 / CI-04-2024 </t>
  </si>
  <si>
    <t xml:space="preserve"> DIGITAL WARE S.A.S. </t>
  </si>
  <si>
    <t xml:space="preserve"> C - 163 DE 2022 </t>
  </si>
  <si>
    <t xml:space="preserve"> SG-CD-162 DE 2022 / C-100-2024 </t>
  </si>
  <si>
    <t xml:space="preserve"> SG-CD-163 DE 2022 / C-125-2024 </t>
  </si>
  <si>
    <t xml:space="preserve"> ORGANIZACION TERPEL S.A. </t>
  </si>
  <si>
    <t xml:space="preserve"> ACUERDO MARCO CCE-326-AMP-2022 </t>
  </si>
  <si>
    <t xml:space="preserve"> ASOCIACION DE INGENIEROS DE SISTEMAS 3D GRUPO EMPRESARIAL </t>
  </si>
  <si>
    <t xml:space="preserve"> C-151 DE 2023 </t>
  </si>
  <si>
    <t xml:space="preserve"> MOSCOSO PEÑA CRISTIAN FABIAN </t>
  </si>
  <si>
    <t xml:space="preserve"> C-95-2024 </t>
  </si>
  <si>
    <t xml:space="preserve"> GRUPO EMPRESARIAL SEISO SAS </t>
  </si>
  <si>
    <t xml:space="preserve"> C-SASI-130-2024 </t>
  </si>
  <si>
    <t xml:space="preserve"> AGROAUTOMOTORA SAS </t>
  </si>
  <si>
    <t xml:space="preserve"> CSAMC-120-2024 </t>
  </si>
  <si>
    <t>Total</t>
  </si>
  <si>
    <t>INFORME VIGENCIAS FUTURAS COMPROMISOS  2023 A 2025 Y ESTIMATIVO A JULIO 2026</t>
  </si>
  <si>
    <t>Nit</t>
  </si>
  <si>
    <t xml:space="preserve">Tercero </t>
  </si>
  <si>
    <t>Contrato</t>
  </si>
  <si>
    <t>Compromisos 2023</t>
  </si>
  <si>
    <t>Compromisos 2024</t>
  </si>
  <si>
    <t>Compromisos 2025</t>
  </si>
  <si>
    <t xml:space="preserve"> Proyectado julio 2026  </t>
  </si>
  <si>
    <t>CAMACHO SANCHEZ SHIRLEY ADILIA</t>
  </si>
  <si>
    <t>C-168 DE 2022</t>
  </si>
  <si>
    <t>FINANCIERA DE DESARROLLO TERRITORIAL S A FINDETER</t>
  </si>
  <si>
    <t>SG-CD-166 DE 2022 / C-109-2024</t>
  </si>
  <si>
    <t>GRUPO INMOBILIARIO PAISAJE URBANO SAS</t>
  </si>
  <si>
    <t>SG-CD-165 DE 2022 / C-108-2024</t>
  </si>
  <si>
    <t>SOLUTION COPY LTDA</t>
  </si>
  <si>
    <t>C- 169-2022 / CSASI-119-2024</t>
  </si>
  <si>
    <t>SERVICIOS POSTALES NACIONALES S.A.S</t>
  </si>
  <si>
    <t>CI-04 DE 2022 /  CI-05-2024</t>
  </si>
  <si>
    <t>SG-CD-160 DE 2022 /  CI-07-2024</t>
  </si>
  <si>
    <t>MORARCI GROUP S.A.S.</t>
  </si>
  <si>
    <t>SG-CD-164 DE 2022</t>
  </si>
  <si>
    <t>IMPRENTA NACIONAL DE COLOMBIA</t>
  </si>
  <si>
    <t>SG-CD-161 DE 2022 / CI-04-2024</t>
  </si>
  <si>
    <t>DIGITAL WARE S.A.S.</t>
  </si>
  <si>
    <t>C - 163 DE 2022</t>
  </si>
  <si>
    <t>SG-CD-162 DE 2022 / C-100-2024</t>
  </si>
  <si>
    <t>SG-CD-163 DE 2022 / C-125-2024</t>
  </si>
  <si>
    <t>ORGANIZACION TERPEL S.A.</t>
  </si>
  <si>
    <t>ACUERDO MARCO CCE-326-AMP-2022</t>
  </si>
  <si>
    <t>ASOCIACION DE INGENIEROS DE SISTEMAS 3D GRUPO EMPRESARIAL</t>
  </si>
  <si>
    <t>C-151 DE 2023</t>
  </si>
  <si>
    <t>MOSCOSO PEÑA CRISTIAN FABIAN</t>
  </si>
  <si>
    <t>C-95-2024</t>
  </si>
  <si>
    <t>GRUPO EMPRESARIAL SEISO SAS</t>
  </si>
  <si>
    <t>C-SASI-130-2024</t>
  </si>
  <si>
    <t>AGROAUTOMOTORA SAS</t>
  </si>
  <si>
    <t>CSAMC-120-2024</t>
  </si>
  <si>
    <t>Impacto Negativo</t>
  </si>
  <si>
    <t>Los $1.457 millones de pesos que no fueron asignados al proyecto impactó las actividades de investigación que realiza el Observatorio de Política Pública de Control Fiscal a través de investigadores especilizados contratados. En 2025, se redujo la cantidad de investigaciones y su profundidad. Adicionalmente, se dejó de contratar un ingeniero de sistemas especialista en la visualizacion de datos. Esta función es determinante para la estrategia de gobierno abierto, mediante la cual se busca facilitar la lectura y comprensión de los indicadores con los que se evalúa el control fiscal. Finalmente, se vió afectada la contratación de algunas ofertas educativas relacionadas con temas de control fiscal.</t>
  </si>
  <si>
    <t xml:space="preserve">Para la vigencia 2025, la Auditoría Delegada para la Vigilancia de la Gestión Fiscal cuenta con una asignación presupuestal de $2.850 millones. Sin embargo, no fueron asignados recursos por un valor aproximado de $1.052 millones, situación que redujo el número de días destinados a la ejecución de auditorías en campo, debido a la limitación en la disponibilidad de viáticos para los auditores.
Esta restricción presupuestal también afectó la posibilidad de ampliar el alcance de los ejercicios auditores programados, lo que obligó a focalizar las auditorías en aspectos específicos y a reducir el tamaño de las muestras. Asimismo, impidió la realización regular de auditorías a determinados sujetos de control, como es el caso de los Fondos de Bienestar Social de las contralorías territoriales.
</t>
  </si>
  <si>
    <t>Con los $1.127.000.000 solicitados inicialmente se proyectaba fortalecer de manera integral la articulación entre el control social y el control fiscal en todo el territorio nacional. La asignación final de $800 millones obligó a ajustar la planeación, priorizar actividades y optimizar recursos, lo que redujo el alcance previsto. Esto ha limitado los apoyos operativos y logísticos para la realización de actividades de promoción de la participación ciudadana, así como los recursos destinados al apoyo de talento humano especializado.</t>
  </si>
  <si>
    <t xml:space="preserve">Se redujo el presupuesto por aplazamiento a $5.676.030.583, lo cual impactó procesos como:  Confrol fiscal georreferenciado
Arquitectura Empresarial
Renovación infraestructura tecnologica
</t>
  </si>
  <si>
    <t xml:space="preserve">Con la asignación de $5.100.000.000 no se logró actualzar el 100% de la infraestructura que soporta la misionalidad y los procesos transversales de la Entidad, no se logró implementar el proyecto Control Fiscal Georreferenciado. por medio del cual se busca, identificar obras inconclusas y lograr tener seguimiento en tiempo real de ejecución de las mismas.  No se logró el Proyecto Inteligencia Artificial en el proceso Auditor, con el fin de automatizar tareas repetitivas, apoyar al equipo auditor se hace necesario involucrar nuevas tecnologías que permitan estar a la vanguardia y poder ejercer un mejor control fiscal. </t>
  </si>
  <si>
    <t>Los recursos asignados al proyecto han permitido dar inicio al proceso de modernización del SGI y del Mapa de procesos como modelo de operación, sin embargo debido a que los recursos no fueron suficientes no se pudo avanzar en la contratación de expertos en normas ISO y las capacitaciones que  se tenian contempladas sobre los temas de las normas asi como de la importancia de contar con un solo sistema de gestión Integrado, asi mismo no se cuenta con las herramientas tecnológicas para la automatización de la documentación que soporta el SGI, manteniendo el ejercicio de forma manual con la posibilidad de generar errores. Por otra parte se cuenta con una incipente estrategía de gestión del cambio que requiere de especial atención y adicionalmente no se cuenta con recursos para  garantizar el acompañamiento, en caso de requerirse, por parte de las contralorías para mejorar su modelo de operación, debido a que la AGR es un referente de los sujetos vigilados.</t>
  </si>
  <si>
    <t>CONCEPTO</t>
  </si>
  <si>
    <t>VALOR ASIGNADO</t>
  </si>
  <si>
    <t>APORTES A CAJAS DE COMPENSACIÓN FAMILIAR</t>
  </si>
  <si>
    <t>APORTES A ESCUELAS INDUSTRIALES E INSTITUTOS TÉCNICOS</t>
  </si>
  <si>
    <t>APORTES A LA ESAP</t>
  </si>
  <si>
    <t>APORTES A LA SEGURIDAD SOCIAL EN PENSIONES</t>
  </si>
  <si>
    <t>APORTES A LA SEGURIDAD SOCIAL EN SALUD</t>
  </si>
  <si>
    <t>APORTES AL ICBF</t>
  </si>
  <si>
    <t>APORTES AL SENA</t>
  </si>
  <si>
    <t>APORTES GENERALES AL SISTEMA DE RIESGOS LABORALES</t>
  </si>
  <si>
    <t xml:space="preserve">AUXILIO DE CESANTÍAS </t>
  </si>
  <si>
    <t>AUXILIO DE TRANSPORTE</t>
  </si>
  <si>
    <t>BENEFICIOS A LOS EMPLEADOS A LARGO PLAZO</t>
  </si>
  <si>
    <t>BONIFICACIÓN POR SERVICIOS PRESTADOS</t>
  </si>
  <si>
    <t>GASTOS DE REPRESENTACIÓN</t>
  </si>
  <si>
    <t>PRIMA DE ALTA GESTIÓN</t>
  </si>
  <si>
    <t>PRIMA DE NAVIDAD</t>
  </si>
  <si>
    <t>PRIMA TÉCNICA NO SALARIAL</t>
  </si>
  <si>
    <t>SUBSIDIO DE ALIMENTACIÓN</t>
  </si>
  <si>
    <t>SUELDO BÁSICO</t>
  </si>
  <si>
    <t>VACACIONES</t>
  </si>
  <si>
    <t>Total adiciones a gastos de personal por rubro vigencia 2024</t>
  </si>
  <si>
    <t xml:space="preserve">GASTOS DE PERSONAL </t>
  </si>
  <si>
    <t>PRIMA DE SERVICIO</t>
  </si>
  <si>
    <t>Total traslados presupuestales vigencia 2025</t>
  </si>
  <si>
    <t>Las modificaciones al presupuesto incluyen una adición aprobada por el Ministerio de Hacienda y Crédito Público, destinada al pago de la nómina correspondiente al mes de diciembre, por un valor de $2.322.000.000. Esta adición abarcó diversos rubros, siendo el principal el de sueldos de personal, con una asignación de $1.032.623.766. El monto restante fue distribuido entre los demás rubros presupuestales.
Para la vigencia 2025, está pendiente la solicitud de adición presupuestal correspondiente.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</si>
</sst>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quot;$&quot;\ * #,##0.00_-;_-&quot;$&quot;\ * &quot;-&quot;??_-;_-@_-"/>
    <numFmt numFmtId="165" formatCode="0.0%"/>
    <numFmt numFmtId="166" formatCode="_-* #,##0_-;\-* #,##0_-;_-* &quot;-&quot;??_-;_-@_-"/>
  </numFmts>
  <fonts count="31">
    <font>
      <sz val="11"/>
      <color theme="1"/>
      <name val="Aptos Narrow"/>
      <family val="2"/>
      <scheme val="minor"/>
    </font>
    <font>
      <sz val="11"/>
      <color theme="1"/>
      <name val="Aptos Narrow"/>
      <family val="2"/>
      <scheme val="minor"/>
    </font>
    <font>
      <b/>
      <sz val="11"/>
      <color theme="1"/>
      <name val="Aptos Narrow"/>
      <family val="2"/>
      <scheme val="minor"/>
    </font>
    <font>
      <sz val="10"/>
      <color rgb="FF000000"/>
      <name val="Calibri"/>
      <family val="2"/>
    </font>
    <font>
      <sz val="9"/>
      <color rgb="FF000000"/>
      <name val="Calibri"/>
      <family val="2"/>
    </font>
    <font>
      <sz val="8"/>
      <color rgb="FF000000"/>
      <name val="Calibri"/>
      <family val="2"/>
    </font>
    <font>
      <sz val="9"/>
      <color theme="1"/>
      <name val="Calibri"/>
      <family val="2"/>
    </font>
    <font>
      <b/>
      <sz val="10"/>
      <color rgb="FF000000"/>
      <name val="Calibri"/>
      <family val="2"/>
    </font>
    <font>
      <b/>
      <sz val="10"/>
      <color theme="1"/>
      <name val="Calibri"/>
      <family val="2"/>
    </font>
    <font>
      <sz val="10"/>
      <color theme="1"/>
      <name val="Calibri"/>
      <family val="2"/>
    </font>
    <font>
      <b/>
      <sz val="11"/>
      <color rgb="FF000000"/>
      <name val="Aptos Narrow"/>
      <scheme val="minor"/>
    </font>
    <font>
      <b/>
      <u/>
      <sz val="11"/>
      <color rgb="FF000000"/>
      <name val="Aptos Narrow"/>
      <scheme val="minor"/>
    </font>
    <font>
      <sz val="9"/>
      <color theme="1"/>
      <name val="Calibri"/>
    </font>
    <font>
      <sz val="10"/>
      <color theme="1"/>
      <name val="Aptos Narrow"/>
      <family val="2"/>
      <scheme val="minor"/>
    </font>
    <font>
      <sz val="10"/>
      <color theme="1"/>
      <name val="Calibri"/>
    </font>
    <font>
      <sz val="10"/>
      <color rgb="FF000000"/>
      <name val="Calibri"/>
    </font>
    <font>
      <b/>
      <sz val="16"/>
      <color rgb="FF000000"/>
      <name val="Arial"/>
      <family val="2"/>
    </font>
    <font>
      <b/>
      <sz val="10"/>
      <color rgb="FF000000"/>
      <name val="Arial"/>
      <family val="2"/>
    </font>
    <font>
      <sz val="10"/>
      <color rgb="FF000000"/>
      <name val="Arial"/>
      <family val="2"/>
    </font>
    <font>
      <sz val="10"/>
      <name val="Arial"/>
      <family val="2"/>
    </font>
    <font>
      <sz val="11"/>
      <name val="Calibri"/>
      <family val="2"/>
    </font>
    <font>
      <b/>
      <sz val="11"/>
      <name val="Calibri"/>
      <family val="2"/>
    </font>
    <font>
      <sz val="11"/>
      <color rgb="FF000000"/>
      <name val="Calibri"/>
      <family val="2"/>
    </font>
    <font>
      <sz val="11"/>
      <color theme="1"/>
      <name val="Aptos Narrow"/>
      <scheme val="minor"/>
    </font>
    <font>
      <b/>
      <sz val="11"/>
      <name val="Aptos Narrow"/>
      <scheme val="minor"/>
    </font>
    <font>
      <sz val="8"/>
      <color rgb="FFFFFFFF"/>
      <name val="Aptos Narrow"/>
      <scheme val="minor"/>
    </font>
    <font>
      <sz val="11"/>
      <name val="Aptos Narrow"/>
      <scheme val="minor"/>
    </font>
    <font>
      <sz val="12"/>
      <color theme="1"/>
      <name val="Aptos Narrow"/>
      <scheme val="minor"/>
    </font>
    <font>
      <sz val="11"/>
      <color rgb="FF000000"/>
      <name val="Aptos Narrow"/>
      <scheme val="minor"/>
    </font>
    <font>
      <sz val="11"/>
      <color rgb="FFFFFFFF"/>
      <name val="Aptos Narrow"/>
      <scheme val="minor"/>
    </font>
    <font>
      <sz val="11"/>
      <name val="Calibri"/>
    </font>
  </fonts>
  <fills count="1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rgb="FFFFFFFF"/>
        <bgColor indexed="64"/>
      </patternFill>
    </fill>
    <fill>
      <patternFill patternType="solid">
        <fgColor theme="3" tint="0.89999084444715716"/>
        <bgColor indexed="64"/>
      </patternFill>
    </fill>
    <fill>
      <patternFill patternType="solid">
        <fgColor rgb="FFC3D3E7"/>
        <bgColor rgb="FFDBE5F1"/>
      </patternFill>
    </fill>
    <fill>
      <patternFill patternType="solid">
        <fgColor rgb="FFC3D3E7"/>
        <bgColor rgb="FFDCE6F1"/>
      </patternFill>
    </fill>
    <fill>
      <patternFill patternType="solid">
        <fgColor rgb="FFFFFFFF"/>
        <bgColor rgb="FFFFFFFF"/>
      </patternFill>
    </fill>
    <fill>
      <patternFill patternType="solid">
        <fgColor rgb="FFB8D3EF"/>
        <bgColor rgb="FFFFFFFF"/>
      </patternFill>
    </fill>
    <fill>
      <patternFill patternType="solid">
        <fgColor rgb="FFEEECE1"/>
        <bgColor rgb="FF000000"/>
      </patternFill>
    </fill>
    <fill>
      <patternFill patternType="solid">
        <fgColor theme="7" tint="-0.249977111117893"/>
        <bgColor indexed="64"/>
      </patternFill>
    </fill>
    <fill>
      <patternFill patternType="solid">
        <fgColor rgb="FFC5D9F1"/>
        <bgColor rgb="FF000000"/>
      </patternFill>
    </fill>
    <fill>
      <patternFill patternType="solid">
        <fgColor rgb="FFDCE6F1"/>
        <bgColor rgb="FFDCE6F1"/>
      </patternFill>
    </fill>
    <fill>
      <patternFill patternType="solid">
        <fgColor rgb="FF2D77C2"/>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rgb="FF5B9BD5"/>
      </left>
      <right style="medium">
        <color rgb="FF5B9BD5"/>
      </right>
      <top style="medium">
        <color rgb="FF5B9BD5"/>
      </top>
      <bottom style="medium">
        <color rgb="FF5B9BD5"/>
      </bottom>
      <diagonal/>
    </border>
    <border>
      <left style="thin">
        <color indexed="64"/>
      </left>
      <right style="thin">
        <color indexed="64"/>
      </right>
      <top style="thin">
        <color indexed="64"/>
      </top>
      <bottom/>
      <diagonal/>
    </border>
    <border>
      <left style="medium">
        <color rgb="FF5B9BD5"/>
      </left>
      <right/>
      <top style="medium">
        <color rgb="FF5B9BD5"/>
      </top>
      <bottom style="medium">
        <color rgb="FF5B9BD5"/>
      </bottom>
      <diagonal/>
    </border>
    <border>
      <left/>
      <right/>
      <top style="medium">
        <color rgb="FF5B9BD5"/>
      </top>
      <bottom style="medium">
        <color rgb="FF5B9BD5"/>
      </bottom>
      <diagonal/>
    </border>
    <border>
      <left/>
      <right style="medium">
        <color rgb="FF5B9BD5"/>
      </right>
      <top style="medium">
        <color rgb="FF5B9BD5"/>
      </top>
      <bottom style="medium">
        <color rgb="FF5B9BD5"/>
      </bottom>
      <diagonal/>
    </border>
    <border>
      <left style="medium">
        <color rgb="FF5B9BD5"/>
      </left>
      <right style="thin">
        <color indexed="64"/>
      </right>
      <top style="medium">
        <color rgb="FF5B9BD5"/>
      </top>
      <bottom/>
      <diagonal/>
    </border>
    <border>
      <left style="medium">
        <color rgb="FF5B9BD5"/>
      </left>
      <right style="thin">
        <color indexed="64"/>
      </right>
      <top/>
      <bottom style="medium">
        <color rgb="FF5B9BD5"/>
      </bottom>
      <diagonal/>
    </border>
    <border>
      <left style="medium">
        <color rgb="FF5B9BD5"/>
      </left>
      <right style="medium">
        <color rgb="FF5B9BD5"/>
      </right>
      <top style="medium">
        <color rgb="FF5B9BD5"/>
      </top>
      <bottom/>
      <diagonal/>
    </border>
    <border>
      <left style="medium">
        <color rgb="FF5B9BD5"/>
      </left>
      <right style="medium">
        <color rgb="FF5B9BD5"/>
      </right>
      <top/>
      <bottom style="medium">
        <color rgb="FF5B9BD5"/>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style="thin">
        <color indexed="64"/>
      </left>
      <right/>
      <top/>
      <bottom/>
      <diagonal/>
    </border>
    <border>
      <left/>
      <right style="thin">
        <color rgb="FF000000"/>
      </right>
      <top/>
      <bottom/>
      <diagonal/>
    </border>
    <border>
      <left style="thin">
        <color indexed="64"/>
      </left>
      <right/>
      <top/>
      <bottom style="thin">
        <color rgb="FF000000"/>
      </bottom>
      <diagonal/>
    </border>
    <border>
      <left/>
      <right style="thin">
        <color rgb="FF000000"/>
      </right>
      <top/>
      <bottom style="thin">
        <color rgb="FF000000"/>
      </bottom>
      <diagonal/>
    </border>
    <border>
      <left/>
      <right style="thin">
        <color indexed="64"/>
      </right>
      <top/>
      <bottom style="thin">
        <color indexed="64"/>
      </bottom>
      <diagonal/>
    </border>
    <border>
      <left style="thin">
        <color indexed="64"/>
      </left>
      <right style="thin">
        <color indexed="64"/>
      </right>
      <top/>
      <bottom style="thin">
        <color rgb="FF000000"/>
      </bottom>
      <diagonal/>
    </border>
    <border>
      <left style="thin">
        <color rgb="FF000000"/>
      </left>
      <right style="thin">
        <color indexed="64"/>
      </right>
      <top style="thin">
        <color rgb="FF000000"/>
      </top>
      <bottom style="thin">
        <color indexed="64"/>
      </bottom>
      <diagonal/>
    </border>
    <border>
      <left style="thin">
        <color indexed="64"/>
      </left>
      <right style="thin">
        <color indexed="64"/>
      </right>
      <top style="thin">
        <color rgb="FF000000"/>
      </top>
      <bottom style="thin">
        <color indexed="64"/>
      </bottom>
      <diagonal/>
    </border>
    <border>
      <left style="thin">
        <color indexed="64"/>
      </left>
      <right style="thin">
        <color rgb="FF000000"/>
      </right>
      <top style="thin">
        <color rgb="FF000000"/>
      </top>
      <bottom style="thin">
        <color indexed="64"/>
      </bottom>
      <diagonal/>
    </border>
    <border>
      <left style="thin">
        <color rgb="FF000000"/>
      </left>
      <right style="thin">
        <color indexed="64"/>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style="thin">
        <color rgb="FF000000"/>
      </right>
      <top style="thin">
        <color indexed="64"/>
      </top>
      <bottom style="thin">
        <color rgb="FF000000"/>
      </bottom>
      <diagonal/>
    </border>
    <border>
      <left/>
      <right/>
      <top style="thin">
        <color indexed="64"/>
      </top>
      <bottom style="thin">
        <color indexed="64"/>
      </bottom>
      <diagonal/>
    </border>
    <border>
      <left style="thin">
        <color rgb="FFABABAB"/>
      </left>
      <right/>
      <top/>
      <bottom/>
      <diagonal/>
    </border>
    <border>
      <left style="thin">
        <color rgb="FFABABAB"/>
      </left>
      <right style="thin">
        <color rgb="FFABABAB"/>
      </right>
      <top/>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rgb="FF000000"/>
      </bottom>
      <diagonal/>
    </border>
    <border>
      <left/>
      <right/>
      <top style="medium">
        <color indexed="64"/>
      </top>
      <bottom style="medium">
        <color rgb="FF000000"/>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3" fillId="4" borderId="6" xfId="0" applyFont="1" applyFill="1" applyBorder="1" applyAlignment="1">
      <alignment horizontal="center" vertical="center" wrapText="1" readingOrder="1"/>
    </xf>
    <xf numFmtId="0" fontId="0" fillId="2" borderId="1" xfId="0" applyFill="1" applyBorder="1"/>
    <xf numFmtId="0" fontId="0" fillId="5" borderId="1" xfId="0" applyFill="1" applyBorder="1"/>
    <xf numFmtId="3" fontId="4" fillId="5" borderId="1" xfId="0" applyNumberFormat="1" applyFont="1" applyFill="1" applyBorder="1" applyAlignment="1">
      <alignment horizontal="center" vertical="center"/>
    </xf>
    <xf numFmtId="0" fontId="3" fillId="4" borderId="1" xfId="0" applyFont="1" applyFill="1" applyBorder="1" applyAlignment="1">
      <alignment horizontal="center" vertical="center" wrapText="1" readingOrder="1"/>
    </xf>
    <xf numFmtId="4" fontId="5" fillId="4" borderId="1" xfId="0" applyNumberFormat="1" applyFont="1" applyFill="1" applyBorder="1" applyAlignment="1">
      <alignment horizontal="center" vertical="center"/>
    </xf>
    <xf numFmtId="4" fontId="0" fillId="0" borderId="0" xfId="0" applyNumberFormat="1"/>
    <xf numFmtId="165" fontId="0" fillId="0" borderId="0" xfId="2" applyNumberFormat="1" applyFont="1"/>
    <xf numFmtId="164" fontId="6" fillId="3" borderId="1" xfId="1" applyFont="1" applyFill="1" applyBorder="1" applyAlignment="1">
      <alignment horizontal="center" vertical="center"/>
    </xf>
    <xf numFmtId="4" fontId="4" fillId="0" borderId="1" xfId="0" applyNumberFormat="1" applyFont="1" applyBorder="1" applyAlignment="1">
      <alignment horizontal="center" vertical="center" wrapText="1" readingOrder="1"/>
    </xf>
    <xf numFmtId="0" fontId="3" fillId="5" borderId="6" xfId="0" applyFont="1" applyFill="1" applyBorder="1" applyAlignment="1">
      <alignment horizontal="center" vertical="center" wrapText="1" readingOrder="1"/>
    </xf>
    <xf numFmtId="0" fontId="3" fillId="2" borderId="6" xfId="0" applyFont="1" applyFill="1" applyBorder="1" applyAlignment="1">
      <alignment horizontal="center" vertical="center" wrapText="1" readingOrder="1"/>
    </xf>
    <xf numFmtId="0" fontId="3" fillId="2" borderId="10" xfId="0" applyFont="1" applyFill="1" applyBorder="1" applyAlignment="1">
      <alignment horizontal="center" vertical="center" wrapText="1" readingOrder="1"/>
    </xf>
    <xf numFmtId="3" fontId="4" fillId="3"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9" fillId="0" borderId="0" xfId="0" applyFont="1"/>
    <xf numFmtId="10" fontId="9" fillId="0" borderId="1" xfId="2" applyNumberFormat="1" applyFont="1" applyBorder="1" applyAlignment="1">
      <alignment horizontal="center" vertical="center"/>
    </xf>
    <xf numFmtId="0" fontId="9" fillId="5" borderId="1" xfId="0" applyFont="1" applyFill="1" applyBorder="1"/>
    <xf numFmtId="0" fontId="3" fillId="0" borderId="1" xfId="0" applyFont="1" applyBorder="1" applyAlignment="1">
      <alignment horizontal="center" vertical="center" wrapText="1"/>
    </xf>
    <xf numFmtId="0" fontId="3" fillId="5" borderId="1" xfId="0" applyFont="1" applyFill="1" applyBorder="1" applyAlignment="1">
      <alignment horizontal="center" vertical="center" wrapText="1"/>
    </xf>
    <xf numFmtId="10" fontId="9" fillId="5" borderId="1" xfId="2" applyNumberFormat="1" applyFont="1" applyFill="1" applyBorder="1" applyAlignment="1">
      <alignment horizontal="center" vertical="center"/>
    </xf>
    <xf numFmtId="0" fontId="9" fillId="0" borderId="1" xfId="2" applyNumberFormat="1" applyFont="1" applyBorder="1" applyAlignment="1">
      <alignment horizontal="center" vertical="center"/>
    </xf>
    <xf numFmtId="164" fontId="12" fillId="3" borderId="1" xfId="1" applyFont="1" applyFill="1" applyBorder="1" applyAlignment="1">
      <alignment horizontal="center" vertical="center"/>
    </xf>
    <xf numFmtId="0" fontId="13" fillId="0" borderId="1" xfId="0" applyFont="1" applyBorder="1" applyAlignment="1">
      <alignment wrapText="1"/>
    </xf>
    <xf numFmtId="0" fontId="14" fillId="0" borderId="1" xfId="0" applyFont="1" applyBorder="1" applyAlignment="1">
      <alignment wrapText="1"/>
    </xf>
    <xf numFmtId="0" fontId="15" fillId="4" borderId="6" xfId="0" applyFont="1" applyFill="1" applyBorder="1" applyAlignment="1">
      <alignment horizontal="left" vertical="center" wrapText="1" readingOrder="1"/>
    </xf>
    <xf numFmtId="0" fontId="18" fillId="0" borderId="22" xfId="0" applyFont="1" applyBorder="1" applyAlignment="1">
      <alignment wrapText="1" readingOrder="1"/>
    </xf>
    <xf numFmtId="0" fontId="18" fillId="8" borderId="22" xfId="0" applyFont="1" applyFill="1" applyBorder="1" applyAlignment="1">
      <alignment wrapText="1" readingOrder="1"/>
    </xf>
    <xf numFmtId="0" fontId="18" fillId="0" borderId="22" xfId="0" applyFont="1" applyBorder="1"/>
    <xf numFmtId="0" fontId="19" fillId="0" borderId="22" xfId="0" applyFont="1" applyBorder="1" applyAlignment="1">
      <alignment wrapText="1" readingOrder="1"/>
    </xf>
    <xf numFmtId="0" fontId="17" fillId="9" borderId="22" xfId="0" applyFont="1" applyFill="1" applyBorder="1" applyAlignment="1">
      <alignment wrapText="1" readingOrder="1"/>
    </xf>
    <xf numFmtId="0" fontId="20" fillId="10" borderId="0" xfId="0" applyFont="1" applyFill="1" applyAlignment="1">
      <alignment vertical="center"/>
    </xf>
    <xf numFmtId="0" fontId="0" fillId="0" borderId="0" xfId="0" applyAlignment="1">
      <alignment vertical="center"/>
    </xf>
    <xf numFmtId="0" fontId="21" fillId="10" borderId="0" xfId="0" applyFont="1" applyFill="1" applyAlignment="1">
      <alignment vertical="center"/>
    </xf>
    <xf numFmtId="0" fontId="20" fillId="10" borderId="1" xfId="0" applyFont="1" applyFill="1" applyBorder="1" applyAlignment="1">
      <alignment vertical="center"/>
    </xf>
    <xf numFmtId="3" fontId="20" fillId="10" borderId="1" xfId="0" applyNumberFormat="1" applyFont="1" applyFill="1" applyBorder="1" applyAlignment="1">
      <alignment vertical="center"/>
    </xf>
    <xf numFmtId="0" fontId="20" fillId="10" borderId="28" xfId="0" applyFont="1" applyFill="1" applyBorder="1" applyAlignment="1">
      <alignment vertical="center"/>
    </xf>
    <xf numFmtId="3" fontId="20" fillId="10" borderId="28" xfId="0" applyNumberFormat="1" applyFont="1" applyFill="1" applyBorder="1" applyAlignment="1">
      <alignment vertical="center"/>
    </xf>
    <xf numFmtId="0" fontId="20" fillId="10" borderId="30" xfId="0" applyFont="1" applyFill="1" applyBorder="1" applyAlignment="1">
      <alignment vertical="center"/>
    </xf>
    <xf numFmtId="3" fontId="20" fillId="10" borderId="30" xfId="0" applyNumberFormat="1" applyFont="1" applyFill="1" applyBorder="1" applyAlignment="1">
      <alignment vertical="center"/>
    </xf>
    <xf numFmtId="3" fontId="20" fillId="10" borderId="31" xfId="0" applyNumberFormat="1" applyFont="1" applyFill="1" applyBorder="1" applyAlignment="1">
      <alignment vertical="center"/>
    </xf>
    <xf numFmtId="0" fontId="20" fillId="10" borderId="33" xfId="0" applyFont="1" applyFill="1" applyBorder="1" applyAlignment="1">
      <alignment vertical="center"/>
    </xf>
    <xf numFmtId="0" fontId="20" fillId="10" borderId="34" xfId="0" applyFont="1" applyFill="1" applyBorder="1" applyAlignment="1">
      <alignment vertical="center"/>
    </xf>
    <xf numFmtId="0" fontId="20" fillId="10" borderId="0" xfId="0" applyFont="1" applyFill="1" applyAlignment="1">
      <alignment horizontal="left" vertical="center" wrapText="1"/>
    </xf>
    <xf numFmtId="0" fontId="20" fillId="10" borderId="1" xfId="0" applyFont="1" applyFill="1" applyBorder="1" applyAlignment="1">
      <alignment horizontal="left" vertical="center" wrapText="1"/>
    </xf>
    <xf numFmtId="0" fontId="20" fillId="10" borderId="30" xfId="0" applyFont="1" applyFill="1" applyBorder="1" applyAlignment="1">
      <alignment horizontal="left" vertical="center" wrapText="1"/>
    </xf>
    <xf numFmtId="0" fontId="20" fillId="10" borderId="33" xfId="0" applyFont="1" applyFill="1" applyBorder="1" applyAlignment="1">
      <alignment horizontal="left" vertical="center" wrapText="1"/>
    </xf>
    <xf numFmtId="0" fontId="0" fillId="0" borderId="0" xfId="0" applyAlignment="1">
      <alignment horizontal="left" vertical="center"/>
    </xf>
    <xf numFmtId="0" fontId="20" fillId="10" borderId="0" xfId="0" applyFont="1" applyFill="1" applyAlignment="1">
      <alignment horizontal="left" vertical="center"/>
    </xf>
    <xf numFmtId="0" fontId="20" fillId="10" borderId="27" xfId="0" applyFont="1" applyFill="1" applyBorder="1" applyAlignment="1">
      <alignment horizontal="left" vertical="center"/>
    </xf>
    <xf numFmtId="0" fontId="20" fillId="10" borderId="29" xfId="0" applyFont="1" applyFill="1" applyBorder="1" applyAlignment="1">
      <alignment horizontal="left" vertical="center"/>
    </xf>
    <xf numFmtId="0" fontId="20" fillId="10" borderId="33" xfId="0" applyFont="1" applyFill="1" applyBorder="1" applyAlignment="1">
      <alignment horizontal="left" vertical="center"/>
    </xf>
    <xf numFmtId="0" fontId="21" fillId="10" borderId="0" xfId="0" applyFont="1" applyFill="1" applyAlignment="1">
      <alignment horizontal="center" vertical="center"/>
    </xf>
    <xf numFmtId="0" fontId="21" fillId="11" borderId="24" xfId="0" applyFont="1" applyFill="1" applyBorder="1" applyAlignment="1">
      <alignment horizontal="center" vertical="center"/>
    </xf>
    <xf numFmtId="0" fontId="21" fillId="11" borderId="25" xfId="0" applyFont="1" applyFill="1" applyBorder="1" applyAlignment="1">
      <alignment horizontal="center" vertical="center" wrapText="1"/>
    </xf>
    <xf numFmtId="0" fontId="21" fillId="11" borderId="25" xfId="0" applyFont="1" applyFill="1" applyBorder="1" applyAlignment="1">
      <alignment horizontal="center" vertical="center"/>
    </xf>
    <xf numFmtId="0" fontId="21" fillId="11" borderId="26" xfId="0" applyFont="1" applyFill="1" applyBorder="1" applyAlignment="1">
      <alignment horizontal="center" vertical="center"/>
    </xf>
    <xf numFmtId="0" fontId="0" fillId="0" borderId="0" xfId="0" applyAlignment="1">
      <alignment horizontal="center" vertical="center"/>
    </xf>
    <xf numFmtId="0" fontId="20" fillId="10" borderId="0" xfId="0" applyFont="1" applyFill="1" applyAlignment="1">
      <alignment horizontal="center" vertical="center"/>
    </xf>
    <xf numFmtId="0" fontId="21" fillId="11" borderId="40" xfId="0" applyFont="1" applyFill="1" applyBorder="1" applyAlignment="1">
      <alignment horizontal="center" vertical="center"/>
    </xf>
    <xf numFmtId="0" fontId="21" fillId="11" borderId="40" xfId="0" applyFont="1" applyFill="1" applyBorder="1" applyAlignment="1">
      <alignment horizontal="center" vertical="center" wrapText="1"/>
    </xf>
    <xf numFmtId="0" fontId="20" fillId="10" borderId="40" xfId="0" applyFont="1" applyFill="1" applyBorder="1" applyAlignment="1">
      <alignment horizontal="left" vertical="center"/>
    </xf>
    <xf numFmtId="0" fontId="20" fillId="10" borderId="40" xfId="0" applyFont="1" applyFill="1" applyBorder="1" applyAlignment="1">
      <alignment horizontal="left" vertical="center" wrapText="1"/>
    </xf>
    <xf numFmtId="0" fontId="20" fillId="10" borderId="40" xfId="0" applyFont="1" applyFill="1" applyBorder="1" applyAlignment="1">
      <alignment vertical="center"/>
    </xf>
    <xf numFmtId="3" fontId="20" fillId="10" borderId="40" xfId="0" applyNumberFormat="1" applyFont="1" applyFill="1" applyBorder="1" applyAlignment="1">
      <alignment vertical="center"/>
    </xf>
    <xf numFmtId="0" fontId="20" fillId="10" borderId="40" xfId="0" applyFont="1" applyFill="1" applyBorder="1" applyAlignment="1">
      <alignment vertical="center" wrapText="1"/>
    </xf>
    <xf numFmtId="3" fontId="21" fillId="10" borderId="40" xfId="0" applyNumberFormat="1" applyFont="1" applyFill="1" applyBorder="1" applyAlignment="1">
      <alignment vertical="center"/>
    </xf>
    <xf numFmtId="3" fontId="21" fillId="10" borderId="3" xfId="0" applyNumberFormat="1" applyFont="1" applyFill="1" applyBorder="1" applyAlignment="1">
      <alignment vertical="center"/>
    </xf>
    <xf numFmtId="0" fontId="2" fillId="0" borderId="0" xfId="0" applyFont="1" applyAlignment="1">
      <alignment vertical="center"/>
    </xf>
    <xf numFmtId="4" fontId="18" fillId="8" borderId="22" xfId="0" applyNumberFormat="1" applyFont="1" applyFill="1" applyBorder="1" applyAlignment="1">
      <alignment wrapText="1" readingOrder="1"/>
    </xf>
    <xf numFmtId="3" fontId="18" fillId="8" borderId="22" xfId="0" applyNumberFormat="1" applyFont="1" applyFill="1" applyBorder="1" applyAlignment="1">
      <alignment wrapText="1" readingOrder="1"/>
    </xf>
    <xf numFmtId="9" fontId="18" fillId="0" borderId="22" xfId="0" applyNumberFormat="1" applyFont="1" applyBorder="1" applyAlignment="1">
      <alignment wrapText="1" readingOrder="1"/>
    </xf>
    <xf numFmtId="4" fontId="19" fillId="0" borderId="22" xfId="0" applyNumberFormat="1" applyFont="1" applyBorder="1" applyAlignment="1">
      <alignment wrapText="1" readingOrder="1"/>
    </xf>
    <xf numFmtId="0" fontId="17" fillId="7" borderId="1" xfId="0" applyFont="1" applyFill="1" applyBorder="1" applyAlignment="1">
      <alignment textRotation="255" wrapText="1" readingOrder="1"/>
    </xf>
    <xf numFmtId="4" fontId="17" fillId="9" borderId="22" xfId="0" applyNumberFormat="1" applyFont="1" applyFill="1" applyBorder="1" applyAlignment="1">
      <alignment wrapText="1" readingOrder="1"/>
    </xf>
    <xf numFmtId="3" fontId="17" fillId="9" borderId="22" xfId="0" applyNumberFormat="1" applyFont="1" applyFill="1" applyBorder="1" applyAlignment="1">
      <alignment wrapText="1" readingOrder="1"/>
    </xf>
    <xf numFmtId="9" fontId="18" fillId="12" borderId="22" xfId="0" applyNumberFormat="1" applyFont="1" applyFill="1" applyBorder="1" applyAlignment="1">
      <alignment wrapText="1" readingOrder="1"/>
    </xf>
    <xf numFmtId="0" fontId="22" fillId="0" borderId="0" xfId="0" applyFont="1"/>
    <xf numFmtId="10" fontId="18" fillId="0" borderId="22" xfId="0" applyNumberFormat="1" applyFont="1" applyBorder="1" applyAlignment="1">
      <alignment wrapText="1" readingOrder="1"/>
    </xf>
    <xf numFmtId="3" fontId="19" fillId="0" borderId="22" xfId="0" applyNumberFormat="1" applyFont="1" applyBorder="1" applyAlignment="1">
      <alignment wrapText="1" readingOrder="1"/>
    </xf>
    <xf numFmtId="10" fontId="17" fillId="12" borderId="22" xfId="0" applyNumberFormat="1" applyFont="1" applyFill="1" applyBorder="1" applyAlignment="1">
      <alignment wrapText="1" readingOrder="1"/>
    </xf>
    <xf numFmtId="0" fontId="17" fillId="6" borderId="22" xfId="0" applyFont="1" applyFill="1" applyBorder="1" applyAlignment="1">
      <alignment vertical="center" wrapText="1" readingOrder="1"/>
    </xf>
    <xf numFmtId="0" fontId="17" fillId="6" borderId="3" xfId="0" applyFont="1" applyFill="1" applyBorder="1" applyAlignment="1">
      <alignment vertical="center" wrapText="1" readingOrder="1"/>
    </xf>
    <xf numFmtId="0" fontId="17" fillId="6" borderId="22" xfId="0" applyFont="1" applyFill="1" applyBorder="1" applyAlignment="1">
      <alignment horizontal="center" vertical="center" wrapText="1" readingOrder="1"/>
    </xf>
    <xf numFmtId="0" fontId="17" fillId="6" borderId="3" xfId="0" applyFont="1" applyFill="1" applyBorder="1" applyAlignment="1">
      <alignment horizontal="center" vertical="center" wrapText="1" readingOrder="1"/>
    </xf>
    <xf numFmtId="0" fontId="9" fillId="0" borderId="6" xfId="0" applyFont="1" applyBorder="1" applyAlignment="1">
      <alignment horizontal="center" vertical="center" wrapText="1" readingOrder="1"/>
    </xf>
    <xf numFmtId="0" fontId="8" fillId="0" borderId="13" xfId="0" applyFont="1" applyBorder="1" applyAlignment="1">
      <alignment horizontal="center" vertical="center" wrapText="1" readingOrder="1"/>
    </xf>
    <xf numFmtId="0" fontId="0" fillId="3" borderId="1" xfId="0" applyFill="1" applyBorder="1" applyAlignment="1">
      <alignment horizontal="center" vertical="center"/>
    </xf>
    <xf numFmtId="43" fontId="0" fillId="3" borderId="1" xfId="0" applyNumberFormat="1" applyFill="1" applyBorder="1" applyAlignment="1">
      <alignment horizontal="center" vertical="center"/>
    </xf>
    <xf numFmtId="0" fontId="14" fillId="0" borderId="1" xfId="0" applyFont="1" applyBorder="1" applyAlignment="1">
      <alignment vertical="center" wrapText="1"/>
    </xf>
    <xf numFmtId="0" fontId="15" fillId="0" borderId="1" xfId="0" applyFont="1" applyBorder="1" applyAlignment="1">
      <alignment vertical="center" wrapText="1"/>
    </xf>
    <xf numFmtId="0" fontId="23" fillId="0" borderId="0" xfId="0" applyFont="1"/>
    <xf numFmtId="0" fontId="23" fillId="0" borderId="0" xfId="0" applyFont="1" applyAlignment="1">
      <alignment horizontal="center"/>
    </xf>
    <xf numFmtId="0" fontId="26" fillId="0" borderId="40" xfId="0" applyFont="1" applyBorder="1"/>
    <xf numFmtId="4" fontId="26" fillId="0" borderId="40" xfId="0" applyNumberFormat="1" applyFont="1" applyBorder="1"/>
    <xf numFmtId="0" fontId="24" fillId="13" borderId="40" xfId="0" applyFont="1" applyFill="1" applyBorder="1"/>
    <xf numFmtId="4" fontId="24" fillId="13" borderId="40" xfId="0" applyNumberFormat="1" applyFont="1" applyFill="1" applyBorder="1"/>
    <xf numFmtId="0" fontId="27" fillId="0" borderId="0" xfId="0" applyFont="1"/>
    <xf numFmtId="0" fontId="25" fillId="14" borderId="5" xfId="0" applyFont="1" applyFill="1" applyBorder="1" applyAlignment="1">
      <alignment wrapText="1"/>
    </xf>
    <xf numFmtId="0" fontId="25" fillId="14" borderId="22" xfId="0" applyFont="1" applyFill="1" applyBorder="1" applyAlignment="1">
      <alignment wrapText="1"/>
    </xf>
    <xf numFmtId="4" fontId="28" fillId="0" borderId="46" xfId="0" applyNumberFormat="1" applyFont="1" applyBorder="1" applyAlignment="1">
      <alignment wrapText="1"/>
    </xf>
    <xf numFmtId="4" fontId="28" fillId="0" borderId="22" xfId="0" applyNumberFormat="1" applyFont="1" applyBorder="1" applyAlignment="1">
      <alignment wrapText="1"/>
    </xf>
    <xf numFmtId="0" fontId="28" fillId="0" borderId="5" xfId="0" applyFont="1" applyBorder="1" applyAlignment="1">
      <alignment wrapText="1"/>
    </xf>
    <xf numFmtId="0" fontId="28" fillId="0" borderId="4" xfId="0" applyFont="1" applyBorder="1" applyAlignment="1">
      <alignment wrapText="1"/>
    </xf>
    <xf numFmtId="0" fontId="29" fillId="14" borderId="22" xfId="0" applyFont="1" applyFill="1" applyBorder="1" applyAlignment="1">
      <alignment horizontal="center" wrapText="1"/>
    </xf>
    <xf numFmtId="0" fontId="29" fillId="14" borderId="5" xfId="0" applyFont="1" applyFill="1" applyBorder="1" applyAlignment="1">
      <alignment horizontal="center" wrapText="1"/>
    </xf>
    <xf numFmtId="166" fontId="30" fillId="10" borderId="40" xfId="0" applyNumberFormat="1" applyFont="1" applyFill="1" applyBorder="1" applyAlignment="1">
      <alignment vertical="center"/>
    </xf>
    <xf numFmtId="3" fontId="20" fillId="10" borderId="1" xfId="0" applyNumberFormat="1" applyFont="1" applyFill="1" applyBorder="1" applyAlignment="1">
      <alignment horizontal="right" vertical="center" wrapText="1"/>
    </xf>
    <xf numFmtId="0" fontId="3" fillId="4" borderId="11" xfId="0" applyFont="1" applyFill="1" applyBorder="1" applyAlignment="1">
      <alignment horizontal="center" vertical="center" wrapText="1" readingOrder="1"/>
    </xf>
    <xf numFmtId="0" fontId="0" fillId="0" borderId="12" xfId="0" applyBorder="1" applyAlignment="1">
      <alignment horizontal="center" vertical="center" wrapText="1" readingOrder="1"/>
    </xf>
    <xf numFmtId="0" fontId="3" fillId="4" borderId="13" xfId="0" applyFont="1" applyFill="1" applyBorder="1" applyAlignment="1">
      <alignment horizontal="center" vertical="center" wrapText="1" readingOrder="1"/>
    </xf>
    <xf numFmtId="0" fontId="3" fillId="4" borderId="14" xfId="0" applyFont="1" applyFill="1" applyBorder="1" applyAlignment="1">
      <alignment horizontal="center" vertical="center" wrapText="1" readingOrder="1"/>
    </xf>
    <xf numFmtId="0" fontId="3" fillId="4" borderId="8" xfId="0" applyFont="1" applyFill="1" applyBorder="1" applyAlignment="1">
      <alignment horizontal="center" vertical="center" wrapText="1" readingOrder="1"/>
    </xf>
    <xf numFmtId="0" fontId="0" fillId="0" borderId="9" xfId="0" applyBorder="1" applyAlignment="1">
      <alignment horizontal="center" vertical="center" wrapText="1" readingOrder="1"/>
    </xf>
    <xf numFmtId="0" fontId="0" fillId="0" borderId="10" xfId="0" applyBorder="1" applyAlignment="1">
      <alignment horizontal="center" vertical="center" wrapText="1" readingOrder="1"/>
    </xf>
    <xf numFmtId="0" fontId="10"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wrapText="1"/>
    </xf>
    <xf numFmtId="0" fontId="2" fillId="2" borderId="1"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14" fillId="3" borderId="1" xfId="0" applyFont="1" applyFill="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horizontal="left" vertical="center" wrapText="1"/>
    </xf>
    <xf numFmtId="0" fontId="16" fillId="0" borderId="15" xfId="0" applyFont="1" applyBorder="1" applyAlignment="1">
      <alignment wrapText="1" readingOrder="1"/>
    </xf>
    <xf numFmtId="0" fontId="16" fillId="0" borderId="16" xfId="0" applyFont="1" applyBorder="1" applyAlignment="1">
      <alignment wrapText="1" readingOrder="1"/>
    </xf>
    <xf numFmtId="0" fontId="16" fillId="0" borderId="17" xfId="0" applyFont="1" applyBorder="1" applyAlignment="1">
      <alignment wrapText="1" readingOrder="1"/>
    </xf>
    <xf numFmtId="0" fontId="17" fillId="6" borderId="18" xfId="0" applyFont="1" applyFill="1" applyBorder="1" applyAlignment="1">
      <alignment vertical="center" wrapText="1" readingOrder="1"/>
    </xf>
    <xf numFmtId="0" fontId="17" fillId="6" borderId="19" xfId="0" applyFont="1" applyFill="1" applyBorder="1" applyAlignment="1">
      <alignment vertical="center" wrapText="1" readingOrder="1"/>
    </xf>
    <xf numFmtId="0" fontId="17" fillId="6" borderId="20" xfId="0" applyFont="1" applyFill="1" applyBorder="1" applyAlignment="1">
      <alignment vertical="center" wrapText="1" readingOrder="1"/>
    </xf>
    <xf numFmtId="0" fontId="17" fillId="6" borderId="21" xfId="0" applyFont="1" applyFill="1" applyBorder="1" applyAlignment="1">
      <alignment vertical="center" wrapText="1" readingOrder="1"/>
    </xf>
    <xf numFmtId="0" fontId="17" fillId="7" borderId="4" xfId="0" applyFont="1" applyFill="1" applyBorder="1" applyAlignment="1">
      <alignment textRotation="255" wrapText="1" readingOrder="1"/>
    </xf>
    <xf numFmtId="0" fontId="17" fillId="7" borderId="23" xfId="0" applyFont="1" applyFill="1" applyBorder="1" applyAlignment="1">
      <alignment textRotation="255" wrapText="1" readingOrder="1"/>
    </xf>
    <xf numFmtId="0" fontId="17" fillId="7" borderId="2" xfId="0" applyFont="1" applyFill="1" applyBorder="1" applyAlignment="1">
      <alignment wrapText="1" readingOrder="1"/>
    </xf>
    <xf numFmtId="0" fontId="17" fillId="7" borderId="3" xfId="0" applyFont="1" applyFill="1" applyBorder="1" applyAlignment="1">
      <alignment wrapText="1" readingOrder="1"/>
    </xf>
    <xf numFmtId="0" fontId="16" fillId="0" borderId="41" xfId="0" applyFont="1" applyBorder="1" applyAlignment="1">
      <alignment wrapText="1" readingOrder="1"/>
    </xf>
    <xf numFmtId="0" fontId="16" fillId="0" borderId="42" xfId="0" applyFont="1" applyBorder="1" applyAlignment="1">
      <alignment wrapText="1" readingOrder="1"/>
    </xf>
    <xf numFmtId="0" fontId="17" fillId="6" borderId="43" xfId="0" applyFont="1" applyFill="1" applyBorder="1" applyAlignment="1">
      <alignment vertical="center" wrapText="1" readingOrder="1"/>
    </xf>
    <xf numFmtId="0" fontId="17" fillId="6" borderId="44" xfId="0" applyFont="1" applyFill="1" applyBorder="1" applyAlignment="1">
      <alignment vertical="center" wrapText="1" readingOrder="1"/>
    </xf>
    <xf numFmtId="0" fontId="17" fillId="6" borderId="45" xfId="0" applyFont="1" applyFill="1" applyBorder="1" applyAlignment="1">
      <alignment vertical="center" wrapText="1" readingOrder="1"/>
    </xf>
    <xf numFmtId="0" fontId="17" fillId="6" borderId="22" xfId="0" applyFont="1" applyFill="1" applyBorder="1" applyAlignment="1">
      <alignment vertical="center" wrapText="1" readingOrder="1"/>
    </xf>
    <xf numFmtId="0" fontId="17" fillId="7" borderId="32" xfId="0" applyFont="1" applyFill="1" applyBorder="1" applyAlignment="1">
      <alignment wrapText="1" readingOrder="1"/>
    </xf>
    <xf numFmtId="0" fontId="17" fillId="7" borderId="5" xfId="0" applyFont="1" applyFill="1" applyBorder="1" applyAlignment="1">
      <alignment textRotation="255" wrapText="1" readingOrder="1"/>
    </xf>
    <xf numFmtId="0" fontId="0" fillId="0" borderId="1" xfId="0" applyBorder="1" applyAlignment="1">
      <alignment horizontal="center" vertical="center"/>
    </xf>
    <xf numFmtId="0" fontId="3" fillId="4" borderId="1" xfId="0" applyFont="1" applyFill="1" applyBorder="1" applyAlignment="1">
      <alignment horizontal="center" vertical="center" wrapText="1" readingOrder="1"/>
    </xf>
    <xf numFmtId="0" fontId="9" fillId="0" borderId="1" xfId="0" applyFont="1" applyBorder="1" applyAlignment="1">
      <alignment horizontal="center" vertical="center" wrapText="1" readingOrder="1"/>
    </xf>
    <xf numFmtId="0" fontId="3" fillId="4" borderId="7" xfId="0" applyFont="1" applyFill="1" applyBorder="1" applyAlignment="1">
      <alignment horizontal="center" vertical="center" wrapText="1" readingOrder="1"/>
    </xf>
    <xf numFmtId="0" fontId="0" fillId="0" borderId="5" xfId="0" applyBorder="1" applyAlignment="1">
      <alignment horizontal="center" vertical="center" wrapText="1" readingOrder="1"/>
    </xf>
    <xf numFmtId="0" fontId="7" fillId="2" borderId="1" xfId="0" applyFont="1" applyFill="1" applyBorder="1" applyAlignment="1">
      <alignment horizontal="center" vertical="center" wrapText="1" readingOrder="1"/>
    </xf>
    <xf numFmtId="0" fontId="8" fillId="2" borderId="1" xfId="0" applyFont="1" applyFill="1" applyBorder="1" applyAlignment="1">
      <alignment horizontal="center" vertical="center" wrapText="1" readingOrder="1"/>
    </xf>
    <xf numFmtId="0" fontId="0" fillId="0" borderId="4" xfId="0" applyBorder="1" applyAlignment="1">
      <alignment horizontal="center" vertical="center" wrapText="1" readingOrder="1"/>
    </xf>
    <xf numFmtId="0" fontId="8" fillId="2" borderId="1" xfId="0" applyFont="1" applyFill="1" applyBorder="1" applyAlignment="1">
      <alignment horizontal="center" vertical="center"/>
    </xf>
    <xf numFmtId="0" fontId="9" fillId="0" borderId="1" xfId="0" applyFont="1" applyBorder="1" applyAlignment="1">
      <alignment horizontal="center" vertical="center"/>
    </xf>
    <xf numFmtId="0" fontId="20" fillId="10" borderId="38" xfId="0" applyFont="1" applyFill="1" applyBorder="1" applyAlignment="1">
      <alignment horizontal="center" vertical="center"/>
    </xf>
    <xf numFmtId="0" fontId="20" fillId="10" borderId="33" xfId="0" applyFont="1" applyFill="1" applyBorder="1" applyAlignment="1">
      <alignment horizontal="center" vertical="center"/>
    </xf>
    <xf numFmtId="0" fontId="20" fillId="10" borderId="0" xfId="0" applyFont="1" applyFill="1" applyAlignment="1">
      <alignment horizontal="center" vertical="center"/>
    </xf>
    <xf numFmtId="0" fontId="0" fillId="0" borderId="39" xfId="0" applyBorder="1" applyAlignment="1">
      <alignment horizontal="center" vertical="center"/>
    </xf>
    <xf numFmtId="0" fontId="21" fillId="10" borderId="2" xfId="0" applyFont="1" applyFill="1" applyBorder="1" applyAlignment="1">
      <alignment vertical="center"/>
    </xf>
    <xf numFmtId="0" fontId="21" fillId="10" borderId="32" xfId="0" applyFont="1" applyFill="1" applyBorder="1" applyAlignment="1">
      <alignment vertical="center"/>
    </xf>
    <xf numFmtId="0" fontId="21" fillId="10" borderId="3" xfId="0" applyFont="1" applyFill="1" applyBorder="1" applyAlignment="1">
      <alignment vertical="center"/>
    </xf>
    <xf numFmtId="0" fontId="21" fillId="10" borderId="40" xfId="0" applyFont="1" applyFill="1" applyBorder="1" applyAlignment="1">
      <alignment vertical="center"/>
    </xf>
    <xf numFmtId="0" fontId="20" fillId="10" borderId="7" xfId="0" applyFont="1" applyFill="1" applyBorder="1" applyAlignment="1">
      <alignment horizontal="left" vertical="center" wrapText="1"/>
    </xf>
    <xf numFmtId="0" fontId="20" fillId="10" borderId="4" xfId="0" applyFont="1" applyFill="1" applyBorder="1" applyAlignment="1">
      <alignment horizontal="left" vertical="center" wrapText="1"/>
    </xf>
    <xf numFmtId="0" fontId="20" fillId="10" borderId="5" xfId="0" applyFont="1" applyFill="1" applyBorder="1" applyAlignment="1">
      <alignment horizontal="left" vertical="center" wrapText="1"/>
    </xf>
    <xf numFmtId="0" fontId="20" fillId="10" borderId="35" xfId="0" applyFont="1" applyFill="1" applyBorder="1" applyAlignment="1">
      <alignment horizontal="left" vertical="center"/>
    </xf>
    <xf numFmtId="0" fontId="20" fillId="10" borderId="36" xfId="0" applyFont="1" applyFill="1" applyBorder="1" applyAlignment="1">
      <alignment horizontal="left" vertical="center"/>
    </xf>
    <xf numFmtId="0" fontId="20" fillId="10" borderId="37" xfId="0" applyFont="1" applyFill="1" applyBorder="1" applyAlignment="1">
      <alignment horizontal="left" vertical="center"/>
    </xf>
    <xf numFmtId="0" fontId="20" fillId="10" borderId="40" xfId="0" applyFont="1" applyFill="1" applyBorder="1" applyAlignment="1">
      <alignment horizontal="left" vertical="center"/>
    </xf>
    <xf numFmtId="0" fontId="24" fillId="13" borderId="38" xfId="0" applyFont="1" applyFill="1" applyBorder="1" applyAlignment="1">
      <alignment horizontal="center"/>
    </xf>
    <xf numFmtId="0" fontId="26" fillId="0" borderId="47" xfId="0" applyFont="1" applyBorder="1" applyAlignment="1">
      <alignment horizontal="center"/>
    </xf>
    <xf numFmtId="0" fontId="0" fillId="0" borderId="0" xfId="0" applyAlignment="1">
      <alignment horizontal="left" wrapText="1"/>
    </xf>
    <xf numFmtId="0" fontId="0" fillId="0" borderId="1" xfId="0" applyBorder="1" applyAlignment="1"/>
  </cellXfs>
  <cellStyles count="3">
    <cellStyle name="Moneda" xfId="1" builtinId="4"/>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'PUNTO 4. '!$C$2</c:f>
              <c:strCache>
                <c:ptCount val="1"/>
                <c:pt idx="0">
                  <c:v>Solicitado 2026</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'PUNTO 4. '!$B$3:$B$7</c:f>
              <c:strCache>
                <c:ptCount val="5"/>
                <c:pt idx="0">
                  <c:v>202400000000041 - CONSOLIDACIÓN DE LA GESTIÓN DEL CONOCIMIENTO PARA LA VIGILANCIA Y EL CONTROL FISCAL NACIONAL</c:v>
                </c:pt>
                <c:pt idx="1">
                  <c:v>202400000000042 - CONSOLIDACIÓN DE LA FUNCIÓN DE VIGILANCIA Y CONTROL FISCAL DE LA AGR PARA CONTRIBUIR CON EL FORTALECIMIENTO DEL SISTEMA DE CONTROL FISCAL EN COLOMBIA NACIONAL</c:v>
                </c:pt>
                <c:pt idx="2">
                  <c:v>202400000000049 - FORTALECIMIENTO DE LAS SINERGIAS QUE EXISTEN ENTRE EL CONTROL SOCIAL Y EL CONTROL FISCAL EN LA LUCHA CONTRA LA CORRUPCIÓN NACIONAL</c:v>
                </c:pt>
                <c:pt idx="3">
                  <c:v>2022011000044 - FORTALECIMIENTO DE LAS TECNOLOGIAS DE LA INFORMACION Y LAS COMUNICACIONES PARA UN MEJOR CONTROL FISCAL. NACIONAL</c:v>
                </c:pt>
                <c:pt idx="4">
                  <c:v>202400000000043 - FORTALECIMIENTO A LA CAPACIDAD INSTITUCIONAL DE LA AUDITORIA GENERAL DE LA REPÚBLICA A NIVEL NACIONAL</c:v>
                </c:pt>
              </c:strCache>
            </c:strRef>
          </c:cat>
          <c:val>
            <c:numRef>
              <c:f>'PUNTO 4. '!$C$3:$C$7</c:f>
              <c:numCache>
                <c:formatCode>#,##0.00</c:formatCode>
                <c:ptCount val="5"/>
                <c:pt idx="0">
                  <c:v>4205</c:v>
                </c:pt>
                <c:pt idx="1">
                  <c:v>4254</c:v>
                </c:pt>
                <c:pt idx="2">
                  <c:v>1232</c:v>
                </c:pt>
                <c:pt idx="3">
                  <c:v>7624</c:v>
                </c:pt>
                <c:pt idx="4">
                  <c:v>3899</c:v>
                </c:pt>
              </c:numCache>
            </c:numRef>
          </c:val>
          <c:extLst>
            <c:ext xmlns:c16="http://schemas.microsoft.com/office/drawing/2014/chart" uri="{C3380CC4-5D6E-409C-BE32-E72D297353CC}">
              <c16:uniqueId val="{00000000-6E2F-46CF-9B92-9DFB986C7546}"/>
            </c:ext>
          </c:extLst>
        </c:ser>
        <c:ser>
          <c:idx val="1"/>
          <c:order val="1"/>
          <c:tx>
            <c:strRef>
              <c:f>'PUNTO 4. '!$D$2</c:f>
              <c:strCache>
                <c:ptCount val="1"/>
                <c:pt idx="0">
                  <c:v>Asignado 2026</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'PUNTO 4. '!$B$3:$B$7</c:f>
              <c:strCache>
                <c:ptCount val="5"/>
                <c:pt idx="0">
                  <c:v>202400000000041 - CONSOLIDACIÓN DE LA GESTIÓN DEL CONOCIMIENTO PARA LA VIGILANCIA Y EL CONTROL FISCAL NACIONAL</c:v>
                </c:pt>
                <c:pt idx="1">
                  <c:v>202400000000042 - CONSOLIDACIÓN DE LA FUNCIÓN DE VIGILANCIA Y CONTROL FISCAL DE LA AGR PARA CONTRIBUIR CON EL FORTALECIMIENTO DEL SISTEMA DE CONTROL FISCAL EN COLOMBIA NACIONAL</c:v>
                </c:pt>
                <c:pt idx="2">
                  <c:v>202400000000049 - FORTALECIMIENTO DE LAS SINERGIAS QUE EXISTEN ENTRE EL CONTROL SOCIAL Y EL CONTROL FISCAL EN LA LUCHA CONTRA LA CORRUPCIÓN NACIONAL</c:v>
                </c:pt>
                <c:pt idx="3">
                  <c:v>2022011000044 - FORTALECIMIENTO DE LAS TECNOLOGIAS DE LA INFORMACION Y LAS COMUNICACIONES PARA UN MEJOR CONTROL FISCAL. NACIONAL</c:v>
                </c:pt>
                <c:pt idx="4">
                  <c:v>202400000000043 - FORTALECIMIENTO A LA CAPACIDAD INSTITUCIONAL DE LA AUDITORIA GENERAL DE LA REPÚBLICA A NIVEL NACIONAL</c:v>
                </c:pt>
              </c:strCache>
            </c:strRef>
          </c:cat>
          <c:val>
            <c:numRef>
              <c:f>'PUNTO 4. '!$D$3:$D$7</c:f>
              <c:numCache>
                <c:formatCode>#,##0.00</c:formatCode>
                <c:ptCount val="5"/>
                <c:pt idx="0">
                  <c:v>2500</c:v>
                </c:pt>
                <c:pt idx="1">
                  <c:v>2800</c:v>
                </c:pt>
                <c:pt idx="2">
                  <c:v>800</c:v>
                </c:pt>
                <c:pt idx="3">
                  <c:v>4288</c:v>
                </c:pt>
                <c:pt idx="4">
                  <c:v>800</c:v>
                </c:pt>
              </c:numCache>
            </c:numRef>
          </c:val>
          <c:extLst>
            <c:ext xmlns:c16="http://schemas.microsoft.com/office/drawing/2014/chart" uri="{C3380CC4-5D6E-409C-BE32-E72D297353CC}">
              <c16:uniqueId val="{00000001-6E2F-46CF-9B92-9DFB986C7546}"/>
            </c:ext>
          </c:extLst>
        </c:ser>
        <c:dLbls>
          <c:showLegendKey val="0"/>
          <c:showVal val="0"/>
          <c:showCatName val="0"/>
          <c:showSerName val="0"/>
          <c:showPercent val="0"/>
          <c:showBubbleSize val="0"/>
        </c:dLbls>
        <c:gapWidth val="219"/>
        <c:overlap val="-27"/>
        <c:axId val="1497419119"/>
        <c:axId val="1497409519"/>
      </c:barChart>
      <c:catAx>
        <c:axId val="149741911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497409519"/>
        <c:crosses val="autoZero"/>
        <c:auto val="1"/>
        <c:lblAlgn val="ctr"/>
        <c:lblOffset val="100"/>
        <c:noMultiLvlLbl val="0"/>
      </c:catAx>
      <c:valAx>
        <c:axId val="1497409519"/>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crossAx val="1497419119"/>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419099</xdr:colOff>
      <xdr:row>2</xdr:row>
      <xdr:rowOff>123824</xdr:rowOff>
    </xdr:from>
    <xdr:to>
      <xdr:col>12</xdr:col>
      <xdr:colOff>638175</xdr:colOff>
      <xdr:row>6</xdr:row>
      <xdr:rowOff>28574</xdr:rowOff>
    </xdr:to>
    <xdr:graphicFrame macro="">
      <xdr:nvGraphicFramePr>
        <xdr:cNvPr id="4" name="Gráfico 3">
          <a:extLst>
            <a:ext uri="{FF2B5EF4-FFF2-40B4-BE49-F238E27FC236}">
              <a16:creationId xmlns:a16="http://schemas.microsoft.com/office/drawing/2014/main" id="{3BF5CD8B-AF80-D61B-0590-E081254E1A1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8F9F1-D0B2-4802-927C-895DC8DB1B4A}">
  <dimension ref="A1:F11"/>
  <sheetViews>
    <sheetView workbookViewId="0">
      <pane xSplit="2" ySplit="3" topLeftCell="C4" activePane="bottomRight" state="frozen"/>
      <selection pane="bottomRight" activeCell="A2" sqref="A2"/>
      <selection pane="bottomLeft"/>
      <selection pane="topRight"/>
    </sheetView>
  </sheetViews>
  <sheetFormatPr defaultColWidth="11.42578125" defaultRowHeight="15"/>
  <cols>
    <col min="1" max="2" width="27.140625" customWidth="1"/>
    <col min="3" max="3" width="21.28515625" customWidth="1"/>
    <col min="4" max="5" width="48" customWidth="1"/>
    <col min="6" max="6" width="94.42578125" customWidth="1"/>
  </cols>
  <sheetData>
    <row r="1" spans="1:6" ht="15.75" thickBot="1"/>
    <row r="2" spans="1:6" ht="27.75" customHeight="1" thickBot="1">
      <c r="A2" s="112" t="s">
        <v>0</v>
      </c>
      <c r="B2" s="114" t="s">
        <v>1</v>
      </c>
      <c r="C2" s="114" t="s">
        <v>2</v>
      </c>
      <c r="D2" s="116" t="s">
        <v>3</v>
      </c>
      <c r="E2" s="117"/>
      <c r="F2" s="118"/>
    </row>
    <row r="3" spans="1:6">
      <c r="A3" s="113"/>
      <c r="B3" s="115"/>
      <c r="C3" s="115"/>
      <c r="D3" s="3">
        <v>2023</v>
      </c>
      <c r="E3" s="3">
        <v>2024</v>
      </c>
      <c r="F3" s="3">
        <v>2025</v>
      </c>
    </row>
    <row r="4" spans="1:6" ht="129" customHeight="1">
      <c r="A4" s="3" t="s">
        <v>4</v>
      </c>
      <c r="B4" s="3" t="s">
        <v>5</v>
      </c>
      <c r="C4" s="3" t="s">
        <v>6</v>
      </c>
      <c r="D4" s="90" t="s">
        <v>7</v>
      </c>
      <c r="E4" s="90" t="s">
        <v>7</v>
      </c>
      <c r="F4" s="14"/>
    </row>
    <row r="5" spans="1:6" ht="156" customHeight="1">
      <c r="A5" s="3" t="s">
        <v>4</v>
      </c>
      <c r="B5" s="3" t="s">
        <v>8</v>
      </c>
      <c r="C5" s="3" t="s">
        <v>6</v>
      </c>
      <c r="D5" s="89" t="s">
        <v>9</v>
      </c>
      <c r="E5" s="90" t="s">
        <v>7</v>
      </c>
      <c r="F5" s="15"/>
    </row>
    <row r="6" spans="1:6" ht="108.75" customHeight="1">
      <c r="A6" s="3" t="s">
        <v>4</v>
      </c>
      <c r="B6" s="3" t="s">
        <v>10</v>
      </c>
      <c r="C6" s="3" t="s">
        <v>6</v>
      </c>
      <c r="D6" s="89" t="s">
        <v>11</v>
      </c>
      <c r="E6" s="90" t="s">
        <v>7</v>
      </c>
      <c r="F6" s="14"/>
    </row>
    <row r="7" spans="1:6" ht="168" customHeight="1">
      <c r="A7" s="3" t="s">
        <v>4</v>
      </c>
      <c r="B7" s="3" t="s">
        <v>12</v>
      </c>
      <c r="C7" s="3" t="s">
        <v>13</v>
      </c>
      <c r="D7" s="14"/>
      <c r="E7" s="14"/>
      <c r="F7" s="90" t="s">
        <v>7</v>
      </c>
    </row>
    <row r="8" spans="1:6" ht="121.5">
      <c r="A8" s="3" t="s">
        <v>4</v>
      </c>
      <c r="B8" s="3" t="s">
        <v>14</v>
      </c>
      <c r="C8" s="3" t="s">
        <v>13</v>
      </c>
      <c r="D8" s="14"/>
      <c r="E8" s="14"/>
      <c r="F8" s="89" t="s">
        <v>15</v>
      </c>
    </row>
    <row r="9" spans="1:6" ht="192.75" customHeight="1">
      <c r="A9" s="3" t="s">
        <v>4</v>
      </c>
      <c r="B9" s="3" t="s">
        <v>16</v>
      </c>
      <c r="C9" s="3" t="s">
        <v>13</v>
      </c>
      <c r="D9" s="14"/>
      <c r="E9" s="14"/>
      <c r="F9" s="3" t="s">
        <v>17</v>
      </c>
    </row>
    <row r="10" spans="1:6" ht="141.75" customHeight="1">
      <c r="A10" s="3" t="s">
        <v>18</v>
      </c>
      <c r="B10" s="3" t="s">
        <v>19</v>
      </c>
      <c r="C10" s="3" t="s">
        <v>20</v>
      </c>
      <c r="D10" s="3" t="s">
        <v>21</v>
      </c>
      <c r="E10" s="3" t="s">
        <v>22</v>
      </c>
      <c r="F10" s="3" t="s">
        <v>23</v>
      </c>
    </row>
    <row r="11" spans="1:6" ht="238.5" customHeight="1">
      <c r="A11" s="3" t="s">
        <v>18</v>
      </c>
      <c r="B11" s="3" t="s">
        <v>24</v>
      </c>
      <c r="C11" s="3" t="s">
        <v>25</v>
      </c>
      <c r="D11" s="13"/>
      <c r="E11" s="13"/>
      <c r="F11" s="29" t="s">
        <v>26</v>
      </c>
    </row>
  </sheetData>
  <mergeCells count="4">
    <mergeCell ref="A2:A3"/>
    <mergeCell ref="B2:B3"/>
    <mergeCell ref="D2:F2"/>
    <mergeCell ref="C2:C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BA8B0A-0FF2-4177-ADFD-A5759DFC58D6}">
  <dimension ref="A1:M10"/>
  <sheetViews>
    <sheetView workbookViewId="0">
      <pane ySplit="2" topLeftCell="L3" activePane="bottomLeft" state="frozen"/>
      <selection pane="bottomLeft" activeCell="L1" sqref="L1:M2"/>
    </sheetView>
  </sheetViews>
  <sheetFormatPr defaultColWidth="11.42578125" defaultRowHeight="15"/>
  <cols>
    <col min="1" max="1" width="16" customWidth="1"/>
    <col min="2" max="2" width="32" customWidth="1"/>
    <col min="3" max="3" width="14.7109375" customWidth="1"/>
    <col min="4" max="11" width="16.7109375" customWidth="1"/>
    <col min="12" max="12" width="95.140625" customWidth="1"/>
    <col min="13" max="13" width="67.42578125" customWidth="1"/>
    <col min="14" max="14" width="32.42578125" customWidth="1"/>
  </cols>
  <sheetData>
    <row r="1" spans="1:13" ht="30" customHeight="1">
      <c r="A1" s="120" t="s">
        <v>0</v>
      </c>
      <c r="B1" s="122" t="s">
        <v>1</v>
      </c>
      <c r="C1" s="120" t="s">
        <v>2</v>
      </c>
      <c r="D1" s="1" t="s">
        <v>27</v>
      </c>
      <c r="E1" s="1" t="s">
        <v>28</v>
      </c>
      <c r="F1" s="1" t="s">
        <v>27</v>
      </c>
      <c r="G1" s="1" t="s">
        <v>28</v>
      </c>
      <c r="H1" s="1" t="s">
        <v>27</v>
      </c>
      <c r="I1" s="1" t="s">
        <v>28</v>
      </c>
      <c r="J1" s="1" t="s">
        <v>27</v>
      </c>
      <c r="K1" s="1" t="s">
        <v>28</v>
      </c>
      <c r="L1" s="119" t="s">
        <v>29</v>
      </c>
      <c r="M1" s="120"/>
    </row>
    <row r="2" spans="1:13" ht="30" customHeight="1">
      <c r="A2" s="120"/>
      <c r="B2" s="122"/>
      <c r="C2" s="120"/>
      <c r="D2" s="123">
        <v>2023</v>
      </c>
      <c r="E2" s="124"/>
      <c r="F2" s="123">
        <v>2024</v>
      </c>
      <c r="G2" s="124"/>
      <c r="H2" s="123">
        <v>2025</v>
      </c>
      <c r="I2" s="124"/>
      <c r="J2" s="123">
        <v>2026</v>
      </c>
      <c r="K2" s="124"/>
      <c r="L2" s="121"/>
      <c r="M2" s="121"/>
    </row>
    <row r="3" spans="1:13" ht="68.25" customHeight="1">
      <c r="A3" s="3" t="s">
        <v>4</v>
      </c>
      <c r="B3" s="3" t="s">
        <v>5</v>
      </c>
      <c r="C3" s="3" t="s">
        <v>6</v>
      </c>
      <c r="D3" s="11">
        <v>2682313562</v>
      </c>
      <c r="E3" s="11">
        <v>3055005749</v>
      </c>
      <c r="F3" s="11">
        <v>2628700744</v>
      </c>
      <c r="G3" s="11">
        <v>2628700744</v>
      </c>
      <c r="H3" s="5"/>
      <c r="I3" s="5"/>
      <c r="J3" s="5"/>
      <c r="K3" s="5"/>
      <c r="L3" s="126" t="s">
        <v>30</v>
      </c>
      <c r="M3" s="126"/>
    </row>
    <row r="4" spans="1:13" ht="77.25" customHeight="1">
      <c r="A4" s="3" t="s">
        <v>4</v>
      </c>
      <c r="B4" s="3" t="s">
        <v>8</v>
      </c>
      <c r="C4" s="3" t="s">
        <v>6</v>
      </c>
      <c r="D4" s="11">
        <v>1029290693</v>
      </c>
      <c r="E4" s="11">
        <v>1560000000</v>
      </c>
      <c r="F4" s="11">
        <v>1080755227</v>
      </c>
      <c r="G4" s="11">
        <v>1080755227</v>
      </c>
      <c r="H4" s="5"/>
      <c r="I4" s="5"/>
      <c r="J4" s="5"/>
      <c r="K4" s="5"/>
      <c r="L4" s="126" t="s">
        <v>30</v>
      </c>
      <c r="M4" s="126"/>
    </row>
    <row r="5" spans="1:13" ht="109.5" customHeight="1">
      <c r="A5" s="3" t="s">
        <v>4</v>
      </c>
      <c r="B5" s="3" t="s">
        <v>10</v>
      </c>
      <c r="C5" s="3" t="s">
        <v>6</v>
      </c>
      <c r="D5" s="11">
        <v>1665000000</v>
      </c>
      <c r="E5" s="11">
        <v>1765000000</v>
      </c>
      <c r="F5" s="11">
        <v>1732000000</v>
      </c>
      <c r="G5" s="11">
        <v>2582300849</v>
      </c>
      <c r="H5" s="5"/>
      <c r="I5" s="5"/>
      <c r="J5" s="5"/>
      <c r="K5" s="5"/>
      <c r="L5" s="126" t="s">
        <v>30</v>
      </c>
      <c r="M5" s="126"/>
    </row>
    <row r="6" spans="1:13" ht="164.25" customHeight="1">
      <c r="A6" s="3" t="s">
        <v>4</v>
      </c>
      <c r="B6" s="3" t="s">
        <v>12</v>
      </c>
      <c r="C6" s="3" t="s">
        <v>13</v>
      </c>
      <c r="D6" s="5"/>
      <c r="E6" s="5"/>
      <c r="F6" s="5"/>
      <c r="G6" s="5"/>
      <c r="H6" s="12">
        <v>3857000000</v>
      </c>
      <c r="I6" s="12">
        <v>2400000000</v>
      </c>
      <c r="J6" s="8">
        <v>4205000000</v>
      </c>
      <c r="K6" s="8">
        <v>2500000000</v>
      </c>
      <c r="L6" s="127" t="s">
        <v>31</v>
      </c>
      <c r="M6" s="127"/>
    </row>
    <row r="7" spans="1:13" ht="124.5" customHeight="1">
      <c r="A7" s="3" t="s">
        <v>4</v>
      </c>
      <c r="B7" s="3" t="s">
        <v>14</v>
      </c>
      <c r="C7" s="3" t="s">
        <v>13</v>
      </c>
      <c r="D7" s="5"/>
      <c r="E7" s="5"/>
      <c r="F7" s="5"/>
      <c r="G7" s="5"/>
      <c r="H7" s="12">
        <v>3902000000</v>
      </c>
      <c r="I7" s="12">
        <v>2850000000</v>
      </c>
      <c r="J7" s="8">
        <v>4254000000</v>
      </c>
      <c r="K7" s="8">
        <v>2800000000</v>
      </c>
      <c r="L7" s="127" t="s">
        <v>32</v>
      </c>
      <c r="M7" s="127"/>
    </row>
    <row r="8" spans="1:13" ht="155.25" customHeight="1">
      <c r="A8" s="3" t="s">
        <v>4</v>
      </c>
      <c r="B8" s="3" t="s">
        <v>16</v>
      </c>
      <c r="C8" s="3" t="s">
        <v>13</v>
      </c>
      <c r="D8" s="5"/>
      <c r="E8" s="5"/>
      <c r="F8" s="5"/>
      <c r="G8" s="5"/>
      <c r="H8" s="12">
        <v>1127000000</v>
      </c>
      <c r="I8" s="12">
        <v>800000000</v>
      </c>
      <c r="J8" s="8">
        <v>1232000000</v>
      </c>
      <c r="K8" s="8">
        <v>800000000</v>
      </c>
      <c r="L8" s="125" t="s">
        <v>33</v>
      </c>
      <c r="M8" s="125"/>
    </row>
    <row r="9" spans="1:13" ht="255.75" customHeight="1">
      <c r="A9" s="3" t="s">
        <v>18</v>
      </c>
      <c r="B9" s="3" t="s">
        <v>19</v>
      </c>
      <c r="C9" s="3" t="s">
        <v>20</v>
      </c>
      <c r="D9" s="11">
        <v>6063706000</v>
      </c>
      <c r="E9" s="11">
        <v>5961865324</v>
      </c>
      <c r="F9" s="11">
        <v>6811243180</v>
      </c>
      <c r="G9" s="11">
        <v>5676030583</v>
      </c>
      <c r="H9" s="12">
        <v>8634000000</v>
      </c>
      <c r="I9" s="12">
        <v>5100000000</v>
      </c>
      <c r="J9" s="8">
        <v>7624000000</v>
      </c>
      <c r="K9" s="8">
        <v>4288000000</v>
      </c>
      <c r="L9" s="125" t="s">
        <v>34</v>
      </c>
      <c r="M9" s="125"/>
    </row>
    <row r="10" spans="1:13" ht="182.25" customHeight="1">
      <c r="A10" s="3" t="s">
        <v>18</v>
      </c>
      <c r="B10" s="3" t="s">
        <v>24</v>
      </c>
      <c r="C10" s="3" t="s">
        <v>25</v>
      </c>
      <c r="D10" s="5"/>
      <c r="E10" s="5"/>
      <c r="F10" s="5"/>
      <c r="G10" s="5"/>
      <c r="H10" s="12">
        <v>3540000000</v>
      </c>
      <c r="I10" s="12">
        <v>1850000000</v>
      </c>
      <c r="J10" s="8">
        <v>3899000000</v>
      </c>
      <c r="K10" s="8">
        <v>800000000</v>
      </c>
      <c r="L10" s="125" t="s">
        <v>35</v>
      </c>
      <c r="M10" s="125"/>
    </row>
  </sheetData>
  <mergeCells count="16">
    <mergeCell ref="L9:M9"/>
    <mergeCell ref="L10:M10"/>
    <mergeCell ref="L3:M3"/>
    <mergeCell ref="L4:M4"/>
    <mergeCell ref="L5:M5"/>
    <mergeCell ref="L6:M6"/>
    <mergeCell ref="L7:M7"/>
    <mergeCell ref="L8:M8"/>
    <mergeCell ref="L1:M2"/>
    <mergeCell ref="A1:A2"/>
    <mergeCell ref="B1:B2"/>
    <mergeCell ref="D2:E2"/>
    <mergeCell ref="F2:G2"/>
    <mergeCell ref="H2:I2"/>
    <mergeCell ref="J2:K2"/>
    <mergeCell ref="C1: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2C783E-5210-492D-B36D-03183961F9FD}">
  <dimension ref="A2:D9"/>
  <sheetViews>
    <sheetView workbookViewId="0">
      <selection activeCell="I7" sqref="I7"/>
    </sheetView>
  </sheetViews>
  <sheetFormatPr defaultColWidth="11.42578125" defaultRowHeight="15"/>
  <cols>
    <col min="1" max="1" width="17" customWidth="1"/>
    <col min="2" max="2" width="28.28515625" customWidth="1"/>
    <col min="3" max="3" width="16.7109375" customWidth="1"/>
    <col min="4" max="4" width="18.28515625" customWidth="1"/>
  </cols>
  <sheetData>
    <row r="2" spans="1:4">
      <c r="A2" s="1" t="s">
        <v>0</v>
      </c>
      <c r="B2" s="1" t="s">
        <v>1</v>
      </c>
      <c r="C2" s="1" t="s">
        <v>36</v>
      </c>
      <c r="D2" s="1" t="s">
        <v>37</v>
      </c>
    </row>
    <row r="3" spans="1:4" ht="85.5" customHeight="1">
      <c r="A3" s="7" t="s">
        <v>4</v>
      </c>
      <c r="B3" s="7" t="s">
        <v>12</v>
      </c>
      <c r="C3" s="8">
        <v>4205</v>
      </c>
      <c r="D3" s="8">
        <v>2500</v>
      </c>
    </row>
    <row r="4" spans="1:4" ht="120.75" customHeight="1">
      <c r="A4" s="7" t="s">
        <v>4</v>
      </c>
      <c r="B4" s="7" t="s">
        <v>14</v>
      </c>
      <c r="C4" s="8">
        <v>4254</v>
      </c>
      <c r="D4" s="8">
        <v>2800</v>
      </c>
    </row>
    <row r="5" spans="1:4" ht="94.5" customHeight="1">
      <c r="A5" s="7" t="s">
        <v>4</v>
      </c>
      <c r="B5" s="7" t="s">
        <v>16</v>
      </c>
      <c r="C5" s="8">
        <v>1232</v>
      </c>
      <c r="D5" s="8">
        <v>800</v>
      </c>
    </row>
    <row r="6" spans="1:4" ht="89.25">
      <c r="A6" s="7" t="s">
        <v>18</v>
      </c>
      <c r="B6" s="7" t="s">
        <v>19</v>
      </c>
      <c r="C6" s="8">
        <v>7624</v>
      </c>
      <c r="D6" s="8">
        <v>4288</v>
      </c>
    </row>
    <row r="7" spans="1:4" ht="63.75">
      <c r="A7" s="7" t="s">
        <v>18</v>
      </c>
      <c r="B7" s="7" t="s">
        <v>24</v>
      </c>
      <c r="C7" s="8">
        <v>3899</v>
      </c>
      <c r="D7" s="8">
        <v>800</v>
      </c>
    </row>
    <row r="8" spans="1:4">
      <c r="C8" s="9">
        <f>SUM(C3:C7)</f>
        <v>21214</v>
      </c>
      <c r="D8" s="9">
        <f>SUM(D3:D7)</f>
        <v>11188</v>
      </c>
    </row>
    <row r="9" spans="1:4">
      <c r="D9" s="10">
        <f>+D8/C8</f>
        <v>0.5273875742434242</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09E576-6CA7-4C23-A0E9-5D3F1F216FE7}">
  <dimension ref="A1:I31"/>
  <sheetViews>
    <sheetView workbookViewId="0">
      <selection activeCell="N32" sqref="N32"/>
    </sheetView>
  </sheetViews>
  <sheetFormatPr defaultRowHeight="15"/>
  <cols>
    <col min="1" max="1" width="20.85546875" customWidth="1"/>
    <col min="2" max="2" width="19.7109375" customWidth="1"/>
    <col min="3" max="3" width="11.5703125" customWidth="1"/>
    <col min="4" max="4" width="15.5703125" customWidth="1"/>
    <col min="5" max="5" width="14.140625" customWidth="1"/>
    <col min="6" max="6" width="11.42578125" customWidth="1"/>
    <col min="7" max="7" width="10.7109375" customWidth="1"/>
    <col min="8" max="8" width="11.42578125" customWidth="1"/>
    <col min="9" max="9" width="12.140625" customWidth="1"/>
  </cols>
  <sheetData>
    <row r="1" spans="1:9" ht="20.25">
      <c r="A1" s="139" t="s">
        <v>38</v>
      </c>
      <c r="B1" s="140"/>
      <c r="C1" s="140"/>
      <c r="D1" s="140"/>
      <c r="E1" s="140"/>
      <c r="F1" s="140"/>
      <c r="G1" s="140"/>
      <c r="H1" s="140"/>
      <c r="I1" s="140"/>
    </row>
    <row r="2" spans="1:9" s="36" customFormat="1" ht="35.25">
      <c r="A2" s="141" t="s">
        <v>39</v>
      </c>
      <c r="B2" s="142"/>
      <c r="C2" s="86" t="s">
        <v>40</v>
      </c>
      <c r="D2" s="85" t="s">
        <v>41</v>
      </c>
      <c r="E2" s="85" t="s">
        <v>42</v>
      </c>
      <c r="F2" s="85" t="s">
        <v>43</v>
      </c>
      <c r="G2" s="85" t="s">
        <v>44</v>
      </c>
      <c r="H2" s="85" t="s">
        <v>45</v>
      </c>
      <c r="I2" s="87" t="s">
        <v>46</v>
      </c>
    </row>
    <row r="3" spans="1:9" s="36" customFormat="1">
      <c r="A3" s="143"/>
      <c r="B3" s="144"/>
      <c r="C3" s="85" t="s">
        <v>47</v>
      </c>
      <c r="D3" s="85" t="s">
        <v>48</v>
      </c>
      <c r="E3" s="85" t="s">
        <v>49</v>
      </c>
      <c r="F3" s="85" t="s">
        <v>50</v>
      </c>
      <c r="G3" s="85" t="s">
        <v>51</v>
      </c>
      <c r="H3" s="85" t="s">
        <v>52</v>
      </c>
      <c r="I3" s="85" t="s">
        <v>53</v>
      </c>
    </row>
    <row r="4" spans="1:9" ht="42" customHeight="1">
      <c r="A4" s="135" t="s">
        <v>54</v>
      </c>
      <c r="B4" s="30" t="s">
        <v>55</v>
      </c>
      <c r="C4" s="73">
        <v>37962</v>
      </c>
      <c r="D4" s="74">
        <v>37015</v>
      </c>
      <c r="E4" s="74">
        <v>36381</v>
      </c>
      <c r="F4" s="74">
        <v>36381</v>
      </c>
      <c r="G4" s="75">
        <v>0.98</v>
      </c>
      <c r="H4" s="32">
        <v>947</v>
      </c>
      <c r="I4" s="30">
        <v>634</v>
      </c>
    </row>
    <row r="5" spans="1:9" ht="50.25" customHeight="1">
      <c r="A5" s="135"/>
      <c r="B5" s="30" t="s">
        <v>56</v>
      </c>
      <c r="C5" s="76">
        <v>7023.78</v>
      </c>
      <c r="D5" s="74">
        <v>6924</v>
      </c>
      <c r="E5" s="74">
        <v>6924</v>
      </c>
      <c r="F5" s="74">
        <v>6924</v>
      </c>
      <c r="G5" s="75">
        <v>1</v>
      </c>
      <c r="H5" s="32">
        <v>100</v>
      </c>
      <c r="I5" s="30" t="s">
        <v>57</v>
      </c>
    </row>
    <row r="6" spans="1:9" ht="30" customHeight="1">
      <c r="A6" s="135"/>
      <c r="B6" s="30" t="s">
        <v>58</v>
      </c>
      <c r="C6" s="31">
        <v>332.5</v>
      </c>
      <c r="D6" s="31">
        <v>116</v>
      </c>
      <c r="E6" s="31">
        <v>116</v>
      </c>
      <c r="F6" s="31">
        <v>116</v>
      </c>
      <c r="G6" s="75">
        <v>1</v>
      </c>
      <c r="H6" s="32">
        <v>217</v>
      </c>
      <c r="I6" s="30" t="s">
        <v>57</v>
      </c>
    </row>
    <row r="7" spans="1:9" ht="52.5" customHeight="1">
      <c r="A7" s="135"/>
      <c r="B7" s="30" t="s">
        <v>59</v>
      </c>
      <c r="C7" s="33">
        <v>133.86000000000001</v>
      </c>
      <c r="D7" s="33">
        <v>134</v>
      </c>
      <c r="E7" s="33">
        <v>134</v>
      </c>
      <c r="F7" s="33">
        <v>134</v>
      </c>
      <c r="G7" s="75">
        <v>1</v>
      </c>
      <c r="H7" s="32">
        <v>0</v>
      </c>
      <c r="I7" s="30" t="s">
        <v>57</v>
      </c>
    </row>
    <row r="8" spans="1:9" ht="31.5" customHeight="1">
      <c r="A8" s="77" t="s">
        <v>48</v>
      </c>
      <c r="B8" s="30" t="s">
        <v>60</v>
      </c>
      <c r="C8" s="33">
        <v>40.64</v>
      </c>
      <c r="D8" s="31">
        <v>41</v>
      </c>
      <c r="E8" s="31">
        <v>41</v>
      </c>
      <c r="F8" s="31">
        <v>41</v>
      </c>
      <c r="G8" s="75">
        <v>1</v>
      </c>
      <c r="H8" s="32" t="s">
        <v>57</v>
      </c>
      <c r="I8" s="30" t="s">
        <v>57</v>
      </c>
    </row>
    <row r="9" spans="1:9">
      <c r="A9" s="137" t="s">
        <v>61</v>
      </c>
      <c r="B9" s="145"/>
      <c r="C9" s="78">
        <v>45492.77</v>
      </c>
      <c r="D9" s="79">
        <v>44229</v>
      </c>
      <c r="E9" s="79">
        <v>43595</v>
      </c>
      <c r="F9" s="79">
        <v>43595</v>
      </c>
      <c r="G9" s="80">
        <v>0.99</v>
      </c>
      <c r="H9" s="79">
        <v>1263</v>
      </c>
      <c r="I9" s="34">
        <v>634</v>
      </c>
    </row>
    <row r="10" spans="1:9">
      <c r="A10" s="81"/>
      <c r="B10" s="81"/>
      <c r="C10" s="81"/>
      <c r="D10" s="81"/>
      <c r="E10" s="81"/>
      <c r="F10" s="81"/>
      <c r="G10" s="81"/>
      <c r="H10" s="81"/>
      <c r="I10" s="81"/>
    </row>
    <row r="11" spans="1:9">
      <c r="A11" s="81"/>
      <c r="B11" s="81"/>
      <c r="C11" s="81"/>
      <c r="D11" s="81"/>
      <c r="E11" s="81"/>
      <c r="F11" s="81"/>
      <c r="G11" s="81"/>
      <c r="H11" s="81"/>
      <c r="I11" s="81"/>
    </row>
    <row r="12" spans="1:9" ht="20.25">
      <c r="A12" s="128" t="s">
        <v>62</v>
      </c>
      <c r="B12" s="129"/>
      <c r="C12" s="129"/>
      <c r="D12" s="129"/>
      <c r="E12" s="129"/>
      <c r="F12" s="129"/>
      <c r="G12" s="129"/>
      <c r="H12" s="129"/>
      <c r="I12" s="129"/>
    </row>
    <row r="13" spans="1:9" s="36" customFormat="1" ht="46.5">
      <c r="A13" s="141" t="s">
        <v>39</v>
      </c>
      <c r="B13" s="142"/>
      <c r="C13" s="86" t="s">
        <v>63</v>
      </c>
      <c r="D13" s="86" t="s">
        <v>41</v>
      </c>
      <c r="E13" s="86" t="s">
        <v>64</v>
      </c>
      <c r="F13" s="86" t="s">
        <v>43</v>
      </c>
      <c r="G13" s="86" t="s">
        <v>65</v>
      </c>
      <c r="H13" s="86" t="s">
        <v>45</v>
      </c>
      <c r="I13" s="88" t="s">
        <v>46</v>
      </c>
    </row>
    <row r="14" spans="1:9" s="36" customFormat="1">
      <c r="A14" s="143"/>
      <c r="B14" s="144"/>
      <c r="C14" s="85" t="s">
        <v>54</v>
      </c>
      <c r="D14" s="85" t="s">
        <v>48</v>
      </c>
      <c r="E14" s="85" t="s">
        <v>49</v>
      </c>
      <c r="F14" s="85" t="s">
        <v>50</v>
      </c>
      <c r="G14" s="85" t="s">
        <v>66</v>
      </c>
      <c r="H14" s="85" t="s">
        <v>67</v>
      </c>
      <c r="I14" s="85" t="s">
        <v>68</v>
      </c>
    </row>
    <row r="15" spans="1:9" ht="23.25">
      <c r="A15" s="135" t="s">
        <v>54</v>
      </c>
      <c r="B15" s="30" t="s">
        <v>55</v>
      </c>
      <c r="C15" s="74">
        <v>41110</v>
      </c>
      <c r="D15" s="74">
        <v>41072</v>
      </c>
      <c r="E15" s="74">
        <v>41072</v>
      </c>
      <c r="F15" s="74">
        <v>40215</v>
      </c>
      <c r="G15" s="82">
        <v>0.99909999999999999</v>
      </c>
      <c r="H15" s="32">
        <v>38.08</v>
      </c>
      <c r="I15" s="30">
        <v>857.12</v>
      </c>
    </row>
    <row r="16" spans="1:9" ht="35.25">
      <c r="A16" s="135"/>
      <c r="B16" s="30" t="s">
        <v>56</v>
      </c>
      <c r="C16" s="83">
        <v>7042</v>
      </c>
      <c r="D16" s="74">
        <v>6946</v>
      </c>
      <c r="E16" s="74">
        <v>6946</v>
      </c>
      <c r="F16" s="74">
        <v>6946</v>
      </c>
      <c r="G16" s="82">
        <v>0.98640000000000005</v>
      </c>
      <c r="H16" s="32">
        <v>95.63</v>
      </c>
      <c r="I16" s="30">
        <v>0.39</v>
      </c>
    </row>
    <row r="17" spans="1:9" ht="23.25">
      <c r="A17" s="135"/>
      <c r="B17" s="30" t="s">
        <v>69</v>
      </c>
      <c r="C17" s="31">
        <v>256</v>
      </c>
      <c r="D17" s="31">
        <v>115.7</v>
      </c>
      <c r="E17" s="31">
        <v>116</v>
      </c>
      <c r="F17" s="31">
        <v>116</v>
      </c>
      <c r="G17" s="82">
        <v>0.4516</v>
      </c>
      <c r="H17" s="32">
        <v>140.53</v>
      </c>
      <c r="I17" s="30" t="s">
        <v>57</v>
      </c>
    </row>
    <row r="18" spans="1:9" ht="69">
      <c r="A18" s="146"/>
      <c r="B18" s="30" t="s">
        <v>70</v>
      </c>
      <c r="C18" s="33">
        <v>160</v>
      </c>
      <c r="D18" s="33">
        <v>141</v>
      </c>
      <c r="E18" s="33">
        <v>141</v>
      </c>
      <c r="F18" s="33">
        <v>141</v>
      </c>
      <c r="G18" s="82">
        <v>0.87890000000000001</v>
      </c>
      <c r="H18" s="32">
        <v>19.43</v>
      </c>
      <c r="I18" s="30" t="s">
        <v>57</v>
      </c>
    </row>
    <row r="19" spans="1:9">
      <c r="A19" s="137" t="s">
        <v>71</v>
      </c>
      <c r="B19" s="138"/>
      <c r="C19" s="79">
        <v>48569</v>
      </c>
      <c r="D19" s="79">
        <v>48275</v>
      </c>
      <c r="E19" s="79">
        <v>48275</v>
      </c>
      <c r="F19" s="79">
        <v>47417</v>
      </c>
      <c r="G19" s="84">
        <v>0.99399999999999999</v>
      </c>
      <c r="H19" s="34">
        <v>294</v>
      </c>
      <c r="I19" s="34">
        <v>858</v>
      </c>
    </row>
    <row r="23" spans="1:9" ht="20.25">
      <c r="A23" s="128" t="s">
        <v>72</v>
      </c>
      <c r="B23" s="129"/>
      <c r="C23" s="129"/>
      <c r="D23" s="129"/>
      <c r="E23" s="129"/>
      <c r="F23" s="129"/>
      <c r="G23" s="129"/>
      <c r="H23" s="129"/>
      <c r="I23" s="130"/>
    </row>
    <row r="24" spans="1:9" s="36" customFormat="1" ht="35.25">
      <c r="A24" s="131" t="s">
        <v>39</v>
      </c>
      <c r="B24" s="132"/>
      <c r="C24" s="85" t="s">
        <v>40</v>
      </c>
      <c r="D24" s="85" t="s">
        <v>41</v>
      </c>
      <c r="E24" s="85" t="str">
        <f>+E13</f>
        <v>Obligaciones
Ejecución</v>
      </c>
      <c r="F24" s="85" t="s">
        <v>43</v>
      </c>
      <c r="G24" s="85" t="s">
        <v>65</v>
      </c>
      <c r="H24" s="85" t="s">
        <v>45</v>
      </c>
      <c r="I24" s="85" t="s">
        <v>73</v>
      </c>
    </row>
    <row r="25" spans="1:9" s="61" customFormat="1">
      <c r="A25" s="133"/>
      <c r="B25" s="134"/>
      <c r="C25" s="87" t="s">
        <v>54</v>
      </c>
      <c r="D25" s="87" t="s">
        <v>48</v>
      </c>
      <c r="E25" s="87" t="s">
        <v>49</v>
      </c>
      <c r="F25" s="87" t="s">
        <v>50</v>
      </c>
      <c r="G25" s="87" t="s">
        <v>66</v>
      </c>
      <c r="H25" s="87" t="s">
        <v>67</v>
      </c>
      <c r="I25" s="87" t="s">
        <v>74</v>
      </c>
    </row>
    <row r="26" spans="1:9" ht="46.5">
      <c r="A26" s="135" t="s">
        <v>54</v>
      </c>
      <c r="B26" s="30" t="s">
        <v>55</v>
      </c>
      <c r="C26" s="31">
        <v>43.204999999999998</v>
      </c>
      <c r="D26" s="31">
        <v>24.268999999999998</v>
      </c>
      <c r="E26" s="31">
        <v>24.265999999999998</v>
      </c>
      <c r="F26" s="31">
        <v>24.265999999999998</v>
      </c>
      <c r="G26" s="30" t="s">
        <v>75</v>
      </c>
      <c r="H26" s="32">
        <v>18.939</v>
      </c>
      <c r="I26" s="30">
        <v>18.936</v>
      </c>
    </row>
    <row r="27" spans="1:9" ht="69">
      <c r="A27" s="135"/>
      <c r="B27" s="30" t="s">
        <v>56</v>
      </c>
      <c r="C27" s="33">
        <v>6.0490000000000004</v>
      </c>
      <c r="D27" s="31">
        <v>5.3090000000000002</v>
      </c>
      <c r="E27" s="31">
        <v>2.8029999999999999</v>
      </c>
      <c r="F27" s="31">
        <v>2.7970000000000002</v>
      </c>
      <c r="G27" s="30" t="s">
        <v>76</v>
      </c>
      <c r="H27" s="32">
        <v>3.2469999999999999</v>
      </c>
      <c r="I27" s="30">
        <v>741</v>
      </c>
    </row>
    <row r="28" spans="1:9" ht="35.25">
      <c r="A28" s="135"/>
      <c r="B28" s="30" t="s">
        <v>58</v>
      </c>
      <c r="C28" s="31">
        <v>152</v>
      </c>
      <c r="D28" s="31">
        <v>80</v>
      </c>
      <c r="E28" s="31">
        <v>80</v>
      </c>
      <c r="F28" s="31">
        <v>80</v>
      </c>
      <c r="G28" s="30" t="s">
        <v>77</v>
      </c>
      <c r="H28" s="32">
        <v>72</v>
      </c>
      <c r="I28" s="30">
        <v>72</v>
      </c>
    </row>
    <row r="29" spans="1:9" ht="69">
      <c r="A29" s="135"/>
      <c r="B29" s="30" t="s">
        <v>59</v>
      </c>
      <c r="C29" s="33">
        <v>169</v>
      </c>
      <c r="D29" s="33">
        <v>34</v>
      </c>
      <c r="E29" s="33">
        <v>34</v>
      </c>
      <c r="F29" s="33">
        <v>34</v>
      </c>
      <c r="G29" s="30" t="s">
        <v>78</v>
      </c>
      <c r="H29" s="32">
        <v>135</v>
      </c>
      <c r="I29" s="30">
        <v>135</v>
      </c>
    </row>
    <row r="30" spans="1:9" ht="59.25" customHeight="1">
      <c r="A30" s="136"/>
      <c r="B30" s="30" t="s">
        <v>79</v>
      </c>
      <c r="C30" s="33">
        <v>13.935</v>
      </c>
      <c r="D30" s="31" t="s">
        <v>80</v>
      </c>
      <c r="E30" s="31" t="s">
        <v>57</v>
      </c>
      <c r="F30" s="31" t="s">
        <v>81</v>
      </c>
      <c r="G30" s="30" t="s">
        <v>82</v>
      </c>
      <c r="H30" s="32">
        <v>13.935</v>
      </c>
      <c r="I30" s="30">
        <v>13.935</v>
      </c>
    </row>
    <row r="31" spans="1:9">
      <c r="A31" s="137" t="s">
        <v>61</v>
      </c>
      <c r="B31" s="138"/>
      <c r="C31" s="34">
        <v>63.51</v>
      </c>
      <c r="D31" s="34">
        <v>29.692</v>
      </c>
      <c r="E31" s="34">
        <v>27.181999999999999</v>
      </c>
      <c r="F31" s="34">
        <v>27.175999999999998</v>
      </c>
      <c r="G31" s="34" t="s">
        <v>83</v>
      </c>
      <c r="H31" s="34">
        <v>36.328000000000003</v>
      </c>
      <c r="I31" s="34">
        <v>33.817999999999998</v>
      </c>
    </row>
  </sheetData>
  <mergeCells count="12">
    <mergeCell ref="A23:I23"/>
    <mergeCell ref="A24:B25"/>
    <mergeCell ref="A26:A30"/>
    <mergeCell ref="A31:B31"/>
    <mergeCell ref="A1:I1"/>
    <mergeCell ref="A2:B3"/>
    <mergeCell ref="A4:A7"/>
    <mergeCell ref="A9:B9"/>
    <mergeCell ref="A12:I12"/>
    <mergeCell ref="A13:B14"/>
    <mergeCell ref="A15:A18"/>
    <mergeCell ref="A19:B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4A85A5-8719-4F0D-82FE-FE22551764DD}">
  <dimension ref="A1:O11"/>
  <sheetViews>
    <sheetView topLeftCell="J1" workbookViewId="0">
      <selection activeCell="P12" sqref="P12"/>
    </sheetView>
  </sheetViews>
  <sheetFormatPr defaultColWidth="11.42578125" defaultRowHeight="15"/>
  <cols>
    <col min="1" max="1" width="16.140625" customWidth="1"/>
    <col min="2" max="2" width="26.28515625" customWidth="1"/>
    <col min="3" max="3" width="16.140625" customWidth="1"/>
    <col min="4" max="6" width="17.85546875" customWidth="1"/>
    <col min="7" max="7" width="46.28515625" customWidth="1"/>
    <col min="8" max="10" width="17.85546875" customWidth="1"/>
    <col min="11" max="11" width="46.5703125" customWidth="1"/>
    <col min="12" max="14" width="17.85546875" customWidth="1"/>
    <col min="15" max="15" width="69.5703125" customWidth="1"/>
  </cols>
  <sheetData>
    <row r="1" spans="1:15" ht="15.75" thickBot="1"/>
    <row r="2" spans="1:15">
      <c r="A2" s="112" t="s">
        <v>0</v>
      </c>
      <c r="B2" s="114" t="s">
        <v>1</v>
      </c>
      <c r="C2" s="114" t="s">
        <v>2</v>
      </c>
      <c r="D2" s="122">
        <v>2023</v>
      </c>
      <c r="E2" s="147"/>
      <c r="F2" s="147"/>
      <c r="G2" s="147"/>
      <c r="H2" s="122">
        <v>2024</v>
      </c>
      <c r="I2" s="147"/>
      <c r="J2" s="147"/>
      <c r="K2" s="147"/>
      <c r="L2" s="122">
        <v>2025</v>
      </c>
      <c r="M2" s="147"/>
      <c r="N2" s="147"/>
      <c r="O2" s="147"/>
    </row>
    <row r="3" spans="1:15" ht="30.75" thickBot="1">
      <c r="A3" s="113"/>
      <c r="B3" s="115"/>
      <c r="C3" s="115"/>
      <c r="D3" s="1" t="s">
        <v>28</v>
      </c>
      <c r="E3" s="1" t="s">
        <v>84</v>
      </c>
      <c r="F3" s="1" t="s">
        <v>85</v>
      </c>
      <c r="G3" s="1" t="s">
        <v>86</v>
      </c>
      <c r="H3" s="1" t="s">
        <v>28</v>
      </c>
      <c r="I3" s="1" t="s">
        <v>84</v>
      </c>
      <c r="J3" s="1" t="s">
        <v>85</v>
      </c>
      <c r="K3" s="1" t="s">
        <v>86</v>
      </c>
      <c r="L3" s="1" t="s">
        <v>28</v>
      </c>
      <c r="M3" s="2" t="s">
        <v>87</v>
      </c>
      <c r="N3" s="2" t="s">
        <v>88</v>
      </c>
      <c r="O3" s="1" t="s">
        <v>86</v>
      </c>
    </row>
    <row r="4" spans="1:15" ht="132.75" customHeight="1" thickBot="1">
      <c r="A4" s="3" t="s">
        <v>4</v>
      </c>
      <c r="B4" s="3" t="s">
        <v>5</v>
      </c>
      <c r="C4" s="3" t="s">
        <v>6</v>
      </c>
      <c r="D4" s="11">
        <v>3055005749</v>
      </c>
      <c r="E4" s="11">
        <v>2848818454.8899999</v>
      </c>
      <c r="F4" s="11">
        <v>2848818454.8899999</v>
      </c>
      <c r="G4" s="27" t="s">
        <v>89</v>
      </c>
      <c r="H4" s="11">
        <v>2628700744</v>
      </c>
      <c r="I4" s="11">
        <v>2628700743</v>
      </c>
      <c r="J4" s="11">
        <v>2628700743</v>
      </c>
      <c r="K4" s="27" t="s">
        <v>90</v>
      </c>
      <c r="L4" s="4"/>
      <c r="M4" s="4"/>
      <c r="N4" s="4"/>
      <c r="O4" s="4"/>
    </row>
    <row r="5" spans="1:15" ht="51.75" customHeight="1" thickBot="1">
      <c r="A5" s="3" t="s">
        <v>4</v>
      </c>
      <c r="B5" s="3" t="s">
        <v>8</v>
      </c>
      <c r="C5" s="3" t="s">
        <v>6</v>
      </c>
      <c r="D5" s="11">
        <v>1560000000</v>
      </c>
      <c r="E5" s="11">
        <v>1416331305.28</v>
      </c>
      <c r="F5" s="11">
        <v>1416331305.28</v>
      </c>
      <c r="G5" s="27" t="s">
        <v>91</v>
      </c>
      <c r="H5" s="11">
        <v>1080755227</v>
      </c>
      <c r="I5" s="11">
        <v>1080332960</v>
      </c>
      <c r="J5" s="11">
        <v>1080332960</v>
      </c>
      <c r="K5" s="27" t="s">
        <v>92</v>
      </c>
      <c r="L5" s="4"/>
      <c r="M5" s="4"/>
      <c r="N5" s="4"/>
      <c r="O5" s="4"/>
    </row>
    <row r="6" spans="1:15" ht="188.25" customHeight="1" thickBot="1">
      <c r="A6" s="3" t="s">
        <v>4</v>
      </c>
      <c r="B6" s="3" t="s">
        <v>10</v>
      </c>
      <c r="C6" s="3" t="s">
        <v>6</v>
      </c>
      <c r="D6" s="11">
        <v>1765000000</v>
      </c>
      <c r="E6" s="11">
        <v>1744534141.9100001</v>
      </c>
      <c r="F6" s="11">
        <v>1744534141.9100001</v>
      </c>
      <c r="G6" s="27" t="s">
        <v>93</v>
      </c>
      <c r="H6" s="11">
        <v>2582300849</v>
      </c>
      <c r="I6" s="11">
        <v>2579289046</v>
      </c>
      <c r="J6" s="11">
        <v>2579289046</v>
      </c>
      <c r="K6" s="27" t="s">
        <v>94</v>
      </c>
      <c r="L6" s="4"/>
      <c r="M6" s="4"/>
      <c r="N6" s="4"/>
      <c r="O6" s="4"/>
    </row>
    <row r="7" spans="1:15" ht="123.75" customHeight="1" thickBot="1">
      <c r="A7" s="3" t="s">
        <v>4</v>
      </c>
      <c r="B7" s="3" t="s">
        <v>12</v>
      </c>
      <c r="C7" s="3" t="s">
        <v>13</v>
      </c>
      <c r="D7" s="4"/>
      <c r="E7" s="4"/>
      <c r="F7" s="4"/>
      <c r="G7" s="4"/>
      <c r="H7" s="4"/>
      <c r="I7" s="4"/>
      <c r="J7" s="4"/>
      <c r="K7" s="4"/>
      <c r="L7" s="11">
        <v>2400000000</v>
      </c>
      <c r="M7" s="11">
        <v>2286670967</v>
      </c>
      <c r="N7" s="11">
        <v>1320432359.3099999</v>
      </c>
      <c r="O7" s="27" t="s">
        <v>95</v>
      </c>
    </row>
    <row r="8" spans="1:15" ht="212.25" customHeight="1" thickBot="1">
      <c r="A8" s="3" t="s">
        <v>4</v>
      </c>
      <c r="B8" s="3" t="s">
        <v>14</v>
      </c>
      <c r="C8" s="3" t="s">
        <v>13</v>
      </c>
      <c r="D8" s="4"/>
      <c r="E8" s="4"/>
      <c r="F8" s="4"/>
      <c r="G8" s="4"/>
      <c r="H8" s="4"/>
      <c r="I8" s="4"/>
      <c r="J8" s="4"/>
      <c r="K8" s="4"/>
      <c r="L8" s="11">
        <v>2850000000</v>
      </c>
      <c r="M8" s="11">
        <v>2458566457</v>
      </c>
      <c r="N8" s="11">
        <v>1362973179.29</v>
      </c>
      <c r="O8" s="27" t="s">
        <v>96</v>
      </c>
    </row>
    <row r="9" spans="1:15" ht="192.75" customHeight="1" thickBot="1">
      <c r="A9" s="3" t="s">
        <v>4</v>
      </c>
      <c r="B9" s="3" t="s">
        <v>16</v>
      </c>
      <c r="C9" s="3" t="s">
        <v>13</v>
      </c>
      <c r="D9" s="4"/>
      <c r="E9" s="4"/>
      <c r="F9" s="4"/>
      <c r="G9" s="4"/>
      <c r="H9" s="4"/>
      <c r="I9" s="4"/>
      <c r="J9" s="4"/>
      <c r="K9" s="4"/>
      <c r="L9" s="11">
        <v>800000000</v>
      </c>
      <c r="M9" s="11">
        <v>454246827</v>
      </c>
      <c r="N9" s="11">
        <v>185880160</v>
      </c>
      <c r="O9" s="27" t="s">
        <v>97</v>
      </c>
    </row>
    <row r="10" spans="1:15" ht="409.6">
      <c r="A10" s="3" t="s">
        <v>18</v>
      </c>
      <c r="B10" s="3" t="s">
        <v>19</v>
      </c>
      <c r="C10" s="3" t="s">
        <v>20</v>
      </c>
      <c r="D10" s="12">
        <v>5961865324</v>
      </c>
      <c r="E10" s="12">
        <v>4837271805.7399998</v>
      </c>
      <c r="F10" s="12">
        <v>3892151319.5100002</v>
      </c>
      <c r="G10" s="27" t="s">
        <v>98</v>
      </c>
      <c r="H10" s="12">
        <v>5676030583</v>
      </c>
      <c r="I10" s="12">
        <v>5664078317.7799997</v>
      </c>
      <c r="J10" s="12">
        <v>5542078317.7799997</v>
      </c>
      <c r="K10" s="27" t="s">
        <v>99</v>
      </c>
      <c r="L10" s="12">
        <v>5100000000</v>
      </c>
      <c r="M10" s="11">
        <v>4318698260.0100002</v>
      </c>
      <c r="N10" s="11">
        <v>1373803137.6600001</v>
      </c>
      <c r="O10" s="27" t="s">
        <v>100</v>
      </c>
    </row>
    <row r="11" spans="1:15" ht="149.25" customHeight="1" thickBot="1">
      <c r="A11" s="3" t="s">
        <v>18</v>
      </c>
      <c r="B11" s="3" t="s">
        <v>24</v>
      </c>
      <c r="C11" s="3" t="s">
        <v>25</v>
      </c>
      <c r="D11" s="4"/>
      <c r="E11" s="4"/>
      <c r="F11" s="4"/>
      <c r="G11" s="4"/>
      <c r="H11" s="4"/>
      <c r="I11" s="4"/>
      <c r="J11" s="4"/>
      <c r="K11" s="4"/>
      <c r="L11" s="12">
        <v>1850000000</v>
      </c>
      <c r="M11" s="11">
        <v>1315817520.5899999</v>
      </c>
      <c r="N11" s="11">
        <v>364786834.64999998</v>
      </c>
      <c r="O11" s="28" t="s">
        <v>101</v>
      </c>
    </row>
  </sheetData>
  <mergeCells count="6">
    <mergeCell ref="L2:O2"/>
    <mergeCell ref="C2:C3"/>
    <mergeCell ref="A2:A3"/>
    <mergeCell ref="B2:B3"/>
    <mergeCell ref="D2:G2"/>
    <mergeCell ref="H2:K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C6EB15-446E-408C-BD11-66BA3B9F8316}">
  <dimension ref="A1:M35"/>
  <sheetViews>
    <sheetView topLeftCell="B1" workbookViewId="0">
      <pane xSplit="3" ySplit="2" topLeftCell="K3" activePane="bottomRight" state="frozen"/>
      <selection pane="bottomRight" activeCell="K36" sqref="K36"/>
      <selection pane="bottomLeft"/>
      <selection pane="topRight"/>
    </sheetView>
  </sheetViews>
  <sheetFormatPr defaultColWidth="11.42578125" defaultRowHeight="12.75"/>
  <cols>
    <col min="1" max="1" width="17.7109375" style="19" customWidth="1"/>
    <col min="2" max="2" width="32.140625" style="19" customWidth="1"/>
    <col min="3" max="3" width="17.7109375" style="19" customWidth="1"/>
    <col min="4" max="4" width="41.85546875" style="19" customWidth="1"/>
    <col min="5" max="5" width="17.7109375" style="19" customWidth="1"/>
    <col min="6" max="6" width="19" style="19" customWidth="1"/>
    <col min="7" max="7" width="15.140625" style="19" customWidth="1"/>
    <col min="8" max="8" width="12.42578125" style="19" customWidth="1"/>
    <col min="9" max="9" width="18.42578125" style="19" customWidth="1"/>
    <col min="10" max="10" width="12.7109375" style="19" customWidth="1"/>
    <col min="11" max="11" width="15.140625" style="19" customWidth="1"/>
    <col min="12" max="12" width="16.140625" style="19" customWidth="1"/>
    <col min="13" max="13" width="15.140625" style="19" customWidth="1"/>
    <col min="14" max="16384" width="11.42578125" style="19"/>
  </cols>
  <sheetData>
    <row r="1" spans="1:13">
      <c r="A1" s="152" t="s">
        <v>0</v>
      </c>
      <c r="B1" s="152" t="s">
        <v>1</v>
      </c>
      <c r="C1" s="152" t="s">
        <v>2</v>
      </c>
      <c r="D1" s="152" t="s">
        <v>102</v>
      </c>
      <c r="E1" s="155">
        <v>2023</v>
      </c>
      <c r="F1" s="156"/>
      <c r="G1" s="156"/>
      <c r="H1" s="155">
        <v>2024</v>
      </c>
      <c r="I1" s="156"/>
      <c r="J1" s="156"/>
      <c r="K1" s="155">
        <v>2025</v>
      </c>
      <c r="L1" s="156"/>
      <c r="M1" s="156"/>
    </row>
    <row r="2" spans="1:13" ht="25.5">
      <c r="A2" s="153"/>
      <c r="B2" s="152"/>
      <c r="C2" s="152"/>
      <c r="D2" s="152"/>
      <c r="E2" s="17" t="s">
        <v>103</v>
      </c>
      <c r="F2" s="18" t="s">
        <v>104</v>
      </c>
      <c r="G2" s="17" t="s">
        <v>105</v>
      </c>
      <c r="H2" s="17" t="s">
        <v>103</v>
      </c>
      <c r="I2" s="18" t="s">
        <v>106</v>
      </c>
      <c r="J2" s="17" t="s">
        <v>105</v>
      </c>
      <c r="K2" s="17" t="s">
        <v>103</v>
      </c>
      <c r="L2" s="18" t="s">
        <v>107</v>
      </c>
      <c r="M2" s="17" t="s">
        <v>105</v>
      </c>
    </row>
    <row r="3" spans="1:13">
      <c r="A3" s="148" t="s">
        <v>4</v>
      </c>
      <c r="B3" s="148" t="s">
        <v>5</v>
      </c>
      <c r="C3" s="148" t="s">
        <v>6</v>
      </c>
      <c r="D3" s="22" t="s">
        <v>108</v>
      </c>
      <c r="E3" s="22">
        <v>420</v>
      </c>
      <c r="F3" s="22">
        <v>385</v>
      </c>
      <c r="G3" s="20">
        <f>+F3/E3</f>
        <v>0.91666666666666663</v>
      </c>
      <c r="H3" s="22">
        <v>420</v>
      </c>
      <c r="I3" s="22">
        <v>465</v>
      </c>
      <c r="J3" s="20">
        <f>+I3/H3</f>
        <v>1.1071428571428572</v>
      </c>
      <c r="K3" s="21"/>
      <c r="L3" s="21"/>
      <c r="M3" s="21"/>
    </row>
    <row r="4" spans="1:13" ht="25.5">
      <c r="A4" s="149"/>
      <c r="B4" s="149"/>
      <c r="C4" s="149"/>
      <c r="D4" s="22" t="s">
        <v>109</v>
      </c>
      <c r="E4" s="22">
        <v>6</v>
      </c>
      <c r="F4" s="22">
        <v>5</v>
      </c>
      <c r="G4" s="20">
        <f t="shared" ref="G4:G31" si="0">+F4/E4</f>
        <v>0.83333333333333337</v>
      </c>
      <c r="H4" s="22">
        <v>6</v>
      </c>
      <c r="I4" s="22">
        <v>6</v>
      </c>
      <c r="J4" s="20">
        <f t="shared" ref="J4:J31" si="1">+I4/H4</f>
        <v>1</v>
      </c>
      <c r="K4" s="21"/>
      <c r="L4" s="21"/>
      <c r="M4" s="21"/>
    </row>
    <row r="5" spans="1:13">
      <c r="A5" s="149"/>
      <c r="B5" s="149"/>
      <c r="C5" s="149"/>
      <c r="D5" s="22" t="s">
        <v>110</v>
      </c>
      <c r="E5" s="22">
        <v>137</v>
      </c>
      <c r="F5" s="22">
        <v>114</v>
      </c>
      <c r="G5" s="20">
        <f t="shared" si="0"/>
        <v>0.83211678832116787</v>
      </c>
      <c r="H5" s="22">
        <v>137</v>
      </c>
      <c r="I5" s="22">
        <v>137</v>
      </c>
      <c r="J5" s="20">
        <f t="shared" si="1"/>
        <v>1</v>
      </c>
      <c r="K5" s="21"/>
      <c r="L5" s="21"/>
      <c r="M5" s="21"/>
    </row>
    <row r="6" spans="1:13">
      <c r="A6" s="149"/>
      <c r="B6" s="149"/>
      <c r="C6" s="149"/>
      <c r="D6" s="22" t="s">
        <v>111</v>
      </c>
      <c r="E6" s="22">
        <v>6</v>
      </c>
      <c r="F6" s="22">
        <v>5</v>
      </c>
      <c r="G6" s="20">
        <f t="shared" si="0"/>
        <v>0.83333333333333337</v>
      </c>
      <c r="H6" s="22">
        <v>6</v>
      </c>
      <c r="I6" s="22">
        <v>6</v>
      </c>
      <c r="J6" s="20">
        <f t="shared" si="1"/>
        <v>1</v>
      </c>
      <c r="K6" s="21"/>
      <c r="L6" s="21"/>
      <c r="M6" s="21"/>
    </row>
    <row r="7" spans="1:13" ht="25.5">
      <c r="A7" s="148" t="s">
        <v>4</v>
      </c>
      <c r="B7" s="148" t="s">
        <v>8</v>
      </c>
      <c r="C7" s="148" t="s">
        <v>6</v>
      </c>
      <c r="D7" s="22" t="s">
        <v>112</v>
      </c>
      <c r="E7" s="22">
        <v>12490</v>
      </c>
      <c r="F7" s="22">
        <f>20109-6620</f>
        <v>13489</v>
      </c>
      <c r="G7" s="20">
        <f t="shared" si="0"/>
        <v>1.0799839871897519</v>
      </c>
      <c r="H7" s="22">
        <v>12490</v>
      </c>
      <c r="I7" s="22">
        <v>20109</v>
      </c>
      <c r="J7" s="20">
        <f t="shared" si="1"/>
        <v>1.6100080064051241</v>
      </c>
      <c r="K7" s="21"/>
      <c r="L7" s="21"/>
      <c r="M7" s="21"/>
    </row>
    <row r="8" spans="1:13">
      <c r="A8" s="149"/>
      <c r="B8" s="149"/>
      <c r="C8" s="149"/>
      <c r="D8" s="22" t="s">
        <v>113</v>
      </c>
      <c r="E8" s="22">
        <v>6</v>
      </c>
      <c r="F8" s="22">
        <v>5</v>
      </c>
      <c r="G8" s="20">
        <f t="shared" si="0"/>
        <v>0.83333333333333337</v>
      </c>
      <c r="H8" s="22">
        <v>6</v>
      </c>
      <c r="I8" s="22">
        <v>6</v>
      </c>
      <c r="J8" s="20">
        <f t="shared" si="1"/>
        <v>1</v>
      </c>
      <c r="K8" s="21"/>
      <c r="L8" s="21"/>
      <c r="M8" s="21"/>
    </row>
    <row r="9" spans="1:13">
      <c r="A9" s="149"/>
      <c r="B9" s="149"/>
      <c r="C9" s="149"/>
      <c r="D9" s="22" t="s">
        <v>114</v>
      </c>
      <c r="E9" s="22">
        <v>6</v>
      </c>
      <c r="F9" s="22">
        <v>5</v>
      </c>
      <c r="G9" s="20">
        <f t="shared" si="0"/>
        <v>0.83333333333333337</v>
      </c>
      <c r="H9" s="22">
        <v>6</v>
      </c>
      <c r="I9" s="22">
        <v>6</v>
      </c>
      <c r="J9" s="20">
        <f t="shared" si="1"/>
        <v>1</v>
      </c>
      <c r="K9" s="21"/>
      <c r="L9" s="21"/>
      <c r="M9" s="21"/>
    </row>
    <row r="10" spans="1:13" ht="13.5">
      <c r="A10" s="148" t="s">
        <v>4</v>
      </c>
      <c r="B10" s="148" t="s">
        <v>10</v>
      </c>
      <c r="C10" s="148" t="s">
        <v>6</v>
      </c>
      <c r="D10" s="22" t="s">
        <v>115</v>
      </c>
      <c r="E10" s="22">
        <v>5</v>
      </c>
      <c r="F10" s="22">
        <v>2</v>
      </c>
      <c r="G10" s="20">
        <f t="shared" si="0"/>
        <v>0.4</v>
      </c>
      <c r="H10" s="22">
        <v>5</v>
      </c>
      <c r="I10" s="22">
        <v>5</v>
      </c>
      <c r="J10" s="20">
        <f t="shared" si="1"/>
        <v>1</v>
      </c>
      <c r="K10" s="21"/>
      <c r="L10" s="21"/>
      <c r="M10" s="21"/>
    </row>
    <row r="11" spans="1:13">
      <c r="A11" s="149"/>
      <c r="B11" s="149"/>
      <c r="C11" s="149"/>
      <c r="D11" s="22" t="s">
        <v>110</v>
      </c>
      <c r="E11" s="22">
        <v>33</v>
      </c>
      <c r="F11" s="22">
        <v>25</v>
      </c>
      <c r="G11" s="20">
        <f t="shared" si="0"/>
        <v>0.75757575757575757</v>
      </c>
      <c r="H11" s="22">
        <v>33</v>
      </c>
      <c r="I11" s="22">
        <v>33</v>
      </c>
      <c r="J11" s="20">
        <f t="shared" si="1"/>
        <v>1</v>
      </c>
      <c r="K11" s="21"/>
      <c r="L11" s="21"/>
      <c r="M11" s="21"/>
    </row>
    <row r="12" spans="1:13">
      <c r="A12" s="149"/>
      <c r="B12" s="149"/>
      <c r="C12" s="149"/>
      <c r="D12" s="22" t="s">
        <v>116</v>
      </c>
      <c r="E12" s="22">
        <v>69</v>
      </c>
      <c r="F12" s="22">
        <f>+H12</f>
        <v>69</v>
      </c>
      <c r="G12" s="20">
        <f t="shared" si="0"/>
        <v>1</v>
      </c>
      <c r="H12" s="22">
        <v>69</v>
      </c>
      <c r="I12" s="22">
        <v>69</v>
      </c>
      <c r="J12" s="20">
        <f t="shared" si="1"/>
        <v>1</v>
      </c>
      <c r="K12" s="21"/>
      <c r="L12" s="21"/>
      <c r="M12" s="21"/>
    </row>
    <row r="13" spans="1:13" ht="25.5">
      <c r="A13" s="149"/>
      <c r="B13" s="149"/>
      <c r="C13" s="149"/>
      <c r="D13" s="22" t="s">
        <v>109</v>
      </c>
      <c r="E13" s="22">
        <v>6</v>
      </c>
      <c r="F13" s="22">
        <v>6</v>
      </c>
      <c r="G13" s="20">
        <f t="shared" si="0"/>
        <v>1</v>
      </c>
      <c r="H13" s="22">
        <v>6</v>
      </c>
      <c r="I13" s="22">
        <v>6</v>
      </c>
      <c r="J13" s="20">
        <f t="shared" si="1"/>
        <v>1</v>
      </c>
      <c r="K13" s="21"/>
      <c r="L13" s="21"/>
      <c r="M13" s="21"/>
    </row>
    <row r="14" spans="1:13">
      <c r="A14" s="149"/>
      <c r="B14" s="149"/>
      <c r="C14" s="149"/>
      <c r="D14" s="22" t="s">
        <v>117</v>
      </c>
      <c r="E14" s="22">
        <v>100</v>
      </c>
      <c r="F14" s="22">
        <f>+H14</f>
        <v>100</v>
      </c>
      <c r="G14" s="20">
        <f t="shared" si="0"/>
        <v>1</v>
      </c>
      <c r="H14" s="22">
        <v>100</v>
      </c>
      <c r="I14" s="22">
        <v>100</v>
      </c>
      <c r="J14" s="20">
        <f t="shared" si="1"/>
        <v>1</v>
      </c>
      <c r="K14" s="21"/>
      <c r="L14" s="21"/>
      <c r="M14" s="21"/>
    </row>
    <row r="15" spans="1:13" ht="27">
      <c r="A15" s="149"/>
      <c r="B15" s="149"/>
      <c r="C15" s="149"/>
      <c r="D15" s="22" t="s">
        <v>118</v>
      </c>
      <c r="E15" s="22">
        <v>230</v>
      </c>
      <c r="F15" s="22">
        <v>230</v>
      </c>
      <c r="G15" s="20">
        <f t="shared" si="0"/>
        <v>1</v>
      </c>
      <c r="H15" s="22">
        <v>230</v>
      </c>
      <c r="I15" s="22">
        <v>230</v>
      </c>
      <c r="J15" s="20">
        <f>+I15/H15</f>
        <v>1</v>
      </c>
      <c r="K15" s="21"/>
      <c r="L15" s="21"/>
      <c r="M15" s="21"/>
    </row>
    <row r="16" spans="1:13" ht="24.75" customHeight="1">
      <c r="A16" s="150" t="s">
        <v>4</v>
      </c>
      <c r="B16" s="150" t="s">
        <v>12</v>
      </c>
      <c r="C16" s="150" t="s">
        <v>13</v>
      </c>
      <c r="D16" s="22" t="s">
        <v>119</v>
      </c>
      <c r="E16" s="23"/>
      <c r="F16" s="23"/>
      <c r="G16" s="24"/>
      <c r="H16" s="23"/>
      <c r="I16" s="23"/>
      <c r="J16" s="24"/>
      <c r="K16" s="25">
        <v>1</v>
      </c>
      <c r="L16" s="25">
        <v>0</v>
      </c>
      <c r="M16" s="20">
        <f t="shared" ref="M16:M27" si="2">+L16/K16</f>
        <v>0</v>
      </c>
    </row>
    <row r="17" spans="1:13" ht="24.75" customHeight="1">
      <c r="A17" s="154"/>
      <c r="B17" s="154"/>
      <c r="C17" s="154"/>
      <c r="D17" s="22" t="s">
        <v>120</v>
      </c>
      <c r="E17" s="23"/>
      <c r="F17" s="23"/>
      <c r="G17" s="24"/>
      <c r="H17" s="23"/>
      <c r="I17" s="23"/>
      <c r="J17" s="24"/>
      <c r="K17" s="25">
        <v>1</v>
      </c>
      <c r="L17" s="25">
        <v>0</v>
      </c>
      <c r="M17" s="20">
        <f t="shared" si="2"/>
        <v>0</v>
      </c>
    </row>
    <row r="18" spans="1:13" ht="24.75" customHeight="1">
      <c r="A18" s="154"/>
      <c r="B18" s="154"/>
      <c r="C18" s="154"/>
      <c r="D18" s="22" t="s">
        <v>121</v>
      </c>
      <c r="E18" s="23"/>
      <c r="F18" s="23"/>
      <c r="G18" s="24"/>
      <c r="H18" s="23"/>
      <c r="I18" s="23"/>
      <c r="J18" s="24"/>
      <c r="K18" s="25">
        <v>10</v>
      </c>
      <c r="L18" s="25">
        <v>1</v>
      </c>
      <c r="M18" s="20">
        <f t="shared" si="2"/>
        <v>0.1</v>
      </c>
    </row>
    <row r="19" spans="1:13" ht="24.75" customHeight="1">
      <c r="A19" s="154"/>
      <c r="B19" s="154"/>
      <c r="C19" s="154"/>
      <c r="D19" s="22" t="s">
        <v>122</v>
      </c>
      <c r="E19" s="23"/>
      <c r="F19" s="23"/>
      <c r="G19" s="24"/>
      <c r="H19" s="23"/>
      <c r="I19" s="23"/>
      <c r="J19" s="24"/>
      <c r="K19" s="25">
        <v>50</v>
      </c>
      <c r="L19" s="25">
        <v>12</v>
      </c>
      <c r="M19" s="20">
        <f t="shared" si="2"/>
        <v>0.24</v>
      </c>
    </row>
    <row r="20" spans="1:13" ht="24.75" customHeight="1">
      <c r="A20" s="154"/>
      <c r="B20" s="154"/>
      <c r="C20" s="154"/>
      <c r="D20" s="22" t="s">
        <v>123</v>
      </c>
      <c r="E20" s="23"/>
      <c r="F20" s="23"/>
      <c r="G20" s="24"/>
      <c r="H20" s="23"/>
      <c r="I20" s="23"/>
      <c r="J20" s="24"/>
      <c r="K20" s="25">
        <v>1</v>
      </c>
      <c r="L20" s="25">
        <v>0</v>
      </c>
      <c r="M20" s="20">
        <f t="shared" si="2"/>
        <v>0</v>
      </c>
    </row>
    <row r="21" spans="1:13" ht="24.75" customHeight="1">
      <c r="A21" s="154"/>
      <c r="B21" s="154"/>
      <c r="C21" s="154"/>
      <c r="D21" s="22" t="s">
        <v>124</v>
      </c>
      <c r="E21" s="23"/>
      <c r="F21" s="23"/>
      <c r="G21" s="24"/>
      <c r="H21" s="23"/>
      <c r="I21" s="23"/>
      <c r="J21" s="24"/>
      <c r="K21" s="25">
        <v>2500</v>
      </c>
      <c r="L21" s="25">
        <v>1023</v>
      </c>
      <c r="M21" s="20">
        <f t="shared" si="2"/>
        <v>0.40920000000000001</v>
      </c>
    </row>
    <row r="22" spans="1:13" ht="24.75" customHeight="1">
      <c r="A22" s="151"/>
      <c r="B22" s="151"/>
      <c r="C22" s="151"/>
      <c r="D22" s="22" t="s">
        <v>125</v>
      </c>
      <c r="E22" s="23"/>
      <c r="F22" s="23"/>
      <c r="G22" s="24"/>
      <c r="H22" s="23"/>
      <c r="I22" s="23"/>
      <c r="J22" s="24"/>
      <c r="K22" s="25">
        <v>0</v>
      </c>
      <c r="L22" s="25">
        <v>0</v>
      </c>
      <c r="M22" s="20">
        <v>0</v>
      </c>
    </row>
    <row r="23" spans="1:13" ht="30" customHeight="1">
      <c r="A23" s="150" t="s">
        <v>4</v>
      </c>
      <c r="B23" s="150" t="s">
        <v>14</v>
      </c>
      <c r="C23" s="150" t="s">
        <v>13</v>
      </c>
      <c r="D23" s="22" t="s">
        <v>126</v>
      </c>
      <c r="E23" s="23"/>
      <c r="F23" s="23"/>
      <c r="G23" s="24"/>
      <c r="H23" s="23"/>
      <c r="I23" s="23"/>
      <c r="J23" s="24"/>
      <c r="K23" s="20">
        <v>1</v>
      </c>
      <c r="L23" s="20">
        <v>0.5</v>
      </c>
      <c r="M23" s="20">
        <f t="shared" si="2"/>
        <v>0.5</v>
      </c>
    </row>
    <row r="24" spans="1:13" ht="30" customHeight="1">
      <c r="A24" s="154"/>
      <c r="B24" s="154"/>
      <c r="C24" s="154"/>
      <c r="D24" s="22" t="s">
        <v>127</v>
      </c>
      <c r="E24" s="23"/>
      <c r="F24" s="23"/>
      <c r="G24" s="24"/>
      <c r="H24" s="23"/>
      <c r="I24" s="23"/>
      <c r="J24" s="24"/>
      <c r="K24" s="20">
        <v>1</v>
      </c>
      <c r="L24" s="20">
        <v>0.31</v>
      </c>
      <c r="M24" s="20">
        <f t="shared" si="2"/>
        <v>0.31</v>
      </c>
    </row>
    <row r="25" spans="1:13" ht="30" customHeight="1">
      <c r="A25" s="151"/>
      <c r="B25" s="151"/>
      <c r="C25" s="151"/>
      <c r="D25" s="22" t="s">
        <v>125</v>
      </c>
      <c r="E25" s="23"/>
      <c r="F25" s="23"/>
      <c r="G25" s="24"/>
      <c r="H25" s="23"/>
      <c r="I25" s="23"/>
      <c r="J25" s="24"/>
      <c r="K25" s="25">
        <v>1</v>
      </c>
      <c r="L25" s="25">
        <v>0</v>
      </c>
      <c r="M25" s="20">
        <f t="shared" si="2"/>
        <v>0</v>
      </c>
    </row>
    <row r="26" spans="1:13" ht="37.5" customHeight="1">
      <c r="A26" s="150" t="s">
        <v>4</v>
      </c>
      <c r="B26" s="150" t="s">
        <v>16</v>
      </c>
      <c r="C26" s="150" t="s">
        <v>13</v>
      </c>
      <c r="D26" s="22" t="s">
        <v>128</v>
      </c>
      <c r="E26" s="23"/>
      <c r="F26" s="23"/>
      <c r="G26" s="24"/>
      <c r="H26" s="23"/>
      <c r="I26" s="23"/>
      <c r="J26" s="24"/>
      <c r="K26" s="25">
        <v>21</v>
      </c>
      <c r="L26" s="25">
        <v>0</v>
      </c>
      <c r="M26" s="20">
        <f t="shared" si="2"/>
        <v>0</v>
      </c>
    </row>
    <row r="27" spans="1:13" ht="37.5" customHeight="1">
      <c r="A27" s="151"/>
      <c r="B27" s="151"/>
      <c r="C27" s="151"/>
      <c r="D27" s="22" t="s">
        <v>129</v>
      </c>
      <c r="E27" s="23"/>
      <c r="F27" s="23"/>
      <c r="G27" s="24"/>
      <c r="H27" s="23"/>
      <c r="I27" s="23"/>
      <c r="J27" s="24"/>
      <c r="K27" s="25">
        <v>798</v>
      </c>
      <c r="L27" s="25">
        <v>622</v>
      </c>
      <c r="M27" s="20">
        <f t="shared" si="2"/>
        <v>0.77944862155388472</v>
      </c>
    </row>
    <row r="28" spans="1:13" ht="26.25" customHeight="1">
      <c r="A28" s="148" t="s">
        <v>18</v>
      </c>
      <c r="B28" s="148" t="s">
        <v>19</v>
      </c>
      <c r="C28" s="148" t="s">
        <v>20</v>
      </c>
      <c r="D28" s="22" t="s">
        <v>130</v>
      </c>
      <c r="E28" s="22">
        <v>8</v>
      </c>
      <c r="F28" s="22">
        <v>2</v>
      </c>
      <c r="G28" s="20">
        <f t="shared" si="0"/>
        <v>0.25</v>
      </c>
      <c r="H28" s="22">
        <v>8</v>
      </c>
      <c r="I28" s="22">
        <v>4</v>
      </c>
      <c r="J28" s="20">
        <f t="shared" si="1"/>
        <v>0.5</v>
      </c>
      <c r="K28" s="22">
        <v>8</v>
      </c>
      <c r="L28" s="22">
        <v>5</v>
      </c>
      <c r="M28" s="20">
        <f t="shared" ref="M28:M35" si="3">+L28/K28</f>
        <v>0.625</v>
      </c>
    </row>
    <row r="29" spans="1:13" ht="25.5">
      <c r="A29" s="149"/>
      <c r="B29" s="149"/>
      <c r="C29" s="149"/>
      <c r="D29" s="22" t="s">
        <v>131</v>
      </c>
      <c r="E29" s="22">
        <v>8</v>
      </c>
      <c r="F29" s="22">
        <v>2</v>
      </c>
      <c r="G29" s="20">
        <f t="shared" si="0"/>
        <v>0.25</v>
      </c>
      <c r="H29" s="22">
        <v>8</v>
      </c>
      <c r="I29" s="22">
        <v>4</v>
      </c>
      <c r="J29" s="20">
        <f t="shared" si="1"/>
        <v>0.5</v>
      </c>
      <c r="K29" s="22">
        <v>8</v>
      </c>
      <c r="L29" s="22">
        <v>5</v>
      </c>
      <c r="M29" s="20">
        <f t="shared" si="3"/>
        <v>0.625</v>
      </c>
    </row>
    <row r="30" spans="1:13" ht="18.75" customHeight="1">
      <c r="A30" s="149"/>
      <c r="B30" s="149"/>
      <c r="C30" s="149"/>
      <c r="D30" s="22" t="s">
        <v>132</v>
      </c>
      <c r="E30" s="22">
        <v>12</v>
      </c>
      <c r="F30" s="22">
        <v>3</v>
      </c>
      <c r="G30" s="20">
        <f t="shared" si="0"/>
        <v>0.25</v>
      </c>
      <c r="H30" s="22">
        <v>12</v>
      </c>
      <c r="I30" s="22">
        <v>6</v>
      </c>
      <c r="J30" s="20">
        <f t="shared" si="1"/>
        <v>0.5</v>
      </c>
      <c r="K30" s="22">
        <v>12</v>
      </c>
      <c r="L30" s="22">
        <v>7.5</v>
      </c>
      <c r="M30" s="20">
        <f t="shared" si="3"/>
        <v>0.625</v>
      </c>
    </row>
    <row r="31" spans="1:13" ht="24.75" customHeight="1">
      <c r="A31" s="148" t="s">
        <v>18</v>
      </c>
      <c r="B31" s="148" t="s">
        <v>24</v>
      </c>
      <c r="C31" s="148" t="s">
        <v>25</v>
      </c>
      <c r="D31" s="22" t="s">
        <v>133</v>
      </c>
      <c r="E31" s="23"/>
      <c r="F31" s="23"/>
      <c r="G31" s="24"/>
      <c r="H31" s="23"/>
      <c r="I31" s="23"/>
      <c r="J31" s="24"/>
      <c r="K31" s="22">
        <v>1</v>
      </c>
      <c r="L31" s="22">
        <v>0.33</v>
      </c>
      <c r="M31" s="20">
        <f t="shared" si="3"/>
        <v>0.33</v>
      </c>
    </row>
    <row r="32" spans="1:13" ht="24.75" customHeight="1">
      <c r="A32" s="175"/>
      <c r="B32" s="175"/>
      <c r="C32" s="175"/>
      <c r="D32" s="22" t="s">
        <v>123</v>
      </c>
      <c r="E32" s="21"/>
      <c r="F32" s="21"/>
      <c r="G32" s="21"/>
      <c r="H32" s="21"/>
      <c r="I32" s="21"/>
      <c r="J32" s="21"/>
      <c r="K32" s="22">
        <v>6</v>
      </c>
      <c r="L32" s="22">
        <v>3</v>
      </c>
      <c r="M32" s="20">
        <f t="shared" si="3"/>
        <v>0.5</v>
      </c>
    </row>
    <row r="33" spans="1:13" ht="24.75" customHeight="1">
      <c r="A33" s="175"/>
      <c r="B33" s="175"/>
      <c r="C33" s="175"/>
      <c r="D33" s="22" t="s">
        <v>134</v>
      </c>
      <c r="E33" s="21"/>
      <c r="F33" s="21"/>
      <c r="G33" s="21"/>
      <c r="H33" s="21"/>
      <c r="I33" s="21"/>
      <c r="J33" s="21"/>
      <c r="K33" s="22">
        <v>200</v>
      </c>
      <c r="L33" s="22">
        <v>228</v>
      </c>
      <c r="M33" s="20">
        <f t="shared" si="3"/>
        <v>1.1399999999999999</v>
      </c>
    </row>
    <row r="34" spans="1:13" ht="24.75" customHeight="1">
      <c r="A34" s="175"/>
      <c r="B34" s="175"/>
      <c r="C34" s="175"/>
      <c r="D34" s="22" t="s">
        <v>135</v>
      </c>
      <c r="E34" s="21"/>
      <c r="F34" s="21"/>
      <c r="G34" s="21"/>
      <c r="H34" s="21"/>
      <c r="I34" s="21"/>
      <c r="J34" s="21"/>
      <c r="K34" s="22">
        <v>1</v>
      </c>
      <c r="L34" s="22">
        <v>0.5</v>
      </c>
      <c r="M34" s="20">
        <f t="shared" si="3"/>
        <v>0.5</v>
      </c>
    </row>
    <row r="35" spans="1:13" ht="24.75" customHeight="1">
      <c r="A35" s="175"/>
      <c r="B35" s="175"/>
      <c r="C35" s="175"/>
      <c r="D35" s="22" t="s">
        <v>136</v>
      </c>
      <c r="E35" s="21"/>
      <c r="F35" s="21"/>
      <c r="G35" s="21"/>
      <c r="H35" s="21"/>
      <c r="I35" s="21"/>
      <c r="J35" s="21"/>
      <c r="K35" s="22">
        <v>2</v>
      </c>
      <c r="L35" s="22">
        <v>1</v>
      </c>
      <c r="M35" s="20">
        <f t="shared" si="3"/>
        <v>0.5</v>
      </c>
    </row>
  </sheetData>
  <mergeCells count="31">
    <mergeCell ref="E1:G1"/>
    <mergeCell ref="H1:J1"/>
    <mergeCell ref="K1:M1"/>
    <mergeCell ref="C1:C2"/>
    <mergeCell ref="D1:D2"/>
    <mergeCell ref="A1:A2"/>
    <mergeCell ref="B1:B2"/>
    <mergeCell ref="A23:A25"/>
    <mergeCell ref="B23:B25"/>
    <mergeCell ref="C23:C25"/>
    <mergeCell ref="B3:B6"/>
    <mergeCell ref="C3:C6"/>
    <mergeCell ref="A7:A9"/>
    <mergeCell ref="B7:B9"/>
    <mergeCell ref="C7:C9"/>
    <mergeCell ref="A3:A6"/>
    <mergeCell ref="A16:A22"/>
    <mergeCell ref="B16:B22"/>
    <mergeCell ref="C16:C22"/>
    <mergeCell ref="A10:A15"/>
    <mergeCell ref="B10:B15"/>
    <mergeCell ref="C10:C15"/>
    <mergeCell ref="A31:A35"/>
    <mergeCell ref="B31:B35"/>
    <mergeCell ref="C31:C35"/>
    <mergeCell ref="B26:B27"/>
    <mergeCell ref="C26:C27"/>
    <mergeCell ref="A28:A30"/>
    <mergeCell ref="B28:B30"/>
    <mergeCell ref="C28:C30"/>
    <mergeCell ref="A26:A2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733BF7-8A72-4A8D-A627-9B865F1C1C06}">
  <dimension ref="A1:H44"/>
  <sheetViews>
    <sheetView workbookViewId="0">
      <selection activeCell="E1" sqref="B1:G1"/>
    </sheetView>
  </sheetViews>
  <sheetFormatPr defaultRowHeight="15"/>
  <cols>
    <col min="1" max="1" width="9.140625" style="36"/>
    <col min="2" max="2" width="15.28515625" style="51" customWidth="1"/>
    <col min="3" max="3" width="28.140625" style="51" customWidth="1"/>
    <col min="4" max="4" width="33.140625" style="36" customWidth="1"/>
    <col min="5" max="5" width="15.5703125" style="36" customWidth="1"/>
    <col min="6" max="6" width="14.7109375" style="36" customWidth="1"/>
    <col min="7" max="7" width="13" style="36" customWidth="1"/>
    <col min="8" max="8" width="16.85546875" style="36" customWidth="1"/>
    <col min="9" max="16384" width="9.140625" style="36"/>
  </cols>
  <sheetData>
    <row r="1" spans="1:8">
      <c r="A1" s="35" t="s">
        <v>71</v>
      </c>
      <c r="B1" s="157" t="s">
        <v>137</v>
      </c>
      <c r="C1" s="157"/>
      <c r="D1" s="157"/>
      <c r="E1" s="157"/>
      <c r="F1" s="157"/>
      <c r="G1" s="157"/>
      <c r="H1" s="35" t="s">
        <v>71</v>
      </c>
    </row>
    <row r="2" spans="1:8">
      <c r="A2" s="35" t="s">
        <v>71</v>
      </c>
      <c r="B2" s="160" t="s">
        <v>138</v>
      </c>
      <c r="C2" s="160"/>
      <c r="D2" s="160"/>
      <c r="E2" s="160"/>
      <c r="F2" s="160"/>
      <c r="G2" s="160"/>
      <c r="H2" s="35" t="s">
        <v>71</v>
      </c>
    </row>
    <row r="3" spans="1:8" s="61" customFormat="1" ht="31.5" customHeight="1">
      <c r="A3" s="56" t="s">
        <v>71</v>
      </c>
      <c r="B3" s="57" t="s">
        <v>139</v>
      </c>
      <c r="C3" s="58" t="s">
        <v>140</v>
      </c>
      <c r="D3" s="59" t="s">
        <v>141</v>
      </c>
      <c r="E3" s="59" t="s">
        <v>142</v>
      </c>
      <c r="F3" s="59" t="s">
        <v>143</v>
      </c>
      <c r="G3" s="60" t="s">
        <v>144</v>
      </c>
      <c r="H3" s="56" t="s">
        <v>71</v>
      </c>
    </row>
    <row r="4" spans="1:8" ht="44.25" customHeight="1">
      <c r="A4" s="35" t="s">
        <v>71</v>
      </c>
      <c r="B4" s="53">
        <v>40369964</v>
      </c>
      <c r="C4" s="48" t="s">
        <v>145</v>
      </c>
      <c r="D4" s="38" t="s">
        <v>146</v>
      </c>
      <c r="E4" s="39">
        <v>39623204</v>
      </c>
      <c r="F4" s="39">
        <v>22168506</v>
      </c>
      <c r="G4" s="40" t="s">
        <v>71</v>
      </c>
      <c r="H4" s="35" t="s">
        <v>71</v>
      </c>
    </row>
    <row r="5" spans="1:8" ht="40.5" customHeight="1">
      <c r="A5" s="35" t="s">
        <v>71</v>
      </c>
      <c r="B5" s="53">
        <v>800096329</v>
      </c>
      <c r="C5" s="48" t="s">
        <v>147</v>
      </c>
      <c r="D5" s="38" t="s">
        <v>148</v>
      </c>
      <c r="E5" s="39">
        <v>64473979</v>
      </c>
      <c r="F5" s="39">
        <v>36072090</v>
      </c>
      <c r="G5" s="41">
        <v>31600012</v>
      </c>
      <c r="H5" s="35" t="s">
        <v>71</v>
      </c>
    </row>
    <row r="6" spans="1:8" ht="40.5" customHeight="1">
      <c r="A6" s="35" t="s">
        <v>71</v>
      </c>
      <c r="B6" s="53">
        <v>807006174</v>
      </c>
      <c r="C6" s="48" t="s">
        <v>149</v>
      </c>
      <c r="D6" s="38" t="s">
        <v>150</v>
      </c>
      <c r="E6" s="39">
        <v>31312000</v>
      </c>
      <c r="F6" s="39">
        <v>16968000</v>
      </c>
      <c r="G6" s="41">
        <v>25200000</v>
      </c>
      <c r="H6" s="35" t="s">
        <v>71</v>
      </c>
    </row>
    <row r="7" spans="1:8" ht="38.25" customHeight="1">
      <c r="A7" s="35" t="s">
        <v>71</v>
      </c>
      <c r="B7" s="53">
        <v>830053669</v>
      </c>
      <c r="C7" s="48" t="s">
        <v>151</v>
      </c>
      <c r="D7" s="38" t="s">
        <v>152</v>
      </c>
      <c r="E7" s="39">
        <v>102536589</v>
      </c>
      <c r="F7" s="39">
        <v>57345500</v>
      </c>
      <c r="G7" s="41">
        <v>13945356</v>
      </c>
      <c r="H7" s="35" t="s">
        <v>71</v>
      </c>
    </row>
    <row r="8" spans="1:8" ht="34.5" customHeight="1">
      <c r="A8" s="35" t="s">
        <v>71</v>
      </c>
      <c r="B8" s="53">
        <v>860033419</v>
      </c>
      <c r="C8" s="48" t="s">
        <v>153</v>
      </c>
      <c r="D8" s="38" t="s">
        <v>154</v>
      </c>
      <c r="E8" s="39">
        <v>2330447762</v>
      </c>
      <c r="F8" s="39">
        <v>2173076454</v>
      </c>
      <c r="G8" s="41">
        <v>1521153518</v>
      </c>
      <c r="H8" s="35" t="s">
        <v>71</v>
      </c>
    </row>
    <row r="9" spans="1:8" ht="58.5" customHeight="1">
      <c r="A9" s="35" t="s">
        <v>71</v>
      </c>
      <c r="B9" s="168">
        <v>900062917</v>
      </c>
      <c r="C9" s="165" t="s">
        <v>155</v>
      </c>
      <c r="D9" s="38" t="s">
        <v>156</v>
      </c>
      <c r="E9" s="39">
        <v>27592422</v>
      </c>
      <c r="F9" s="39">
        <v>15447597</v>
      </c>
      <c r="G9" s="41">
        <v>14044981</v>
      </c>
      <c r="H9" s="35" t="s">
        <v>71</v>
      </c>
    </row>
    <row r="10" spans="1:8">
      <c r="A10" s="35" t="s">
        <v>71</v>
      </c>
      <c r="B10" s="170"/>
      <c r="C10" s="167"/>
      <c r="D10" s="38" t="s">
        <v>157</v>
      </c>
      <c r="E10" s="39">
        <v>10638040</v>
      </c>
      <c r="F10" s="39">
        <v>11200920</v>
      </c>
      <c r="G10" s="41">
        <v>4663893</v>
      </c>
      <c r="H10" s="35" t="s">
        <v>71</v>
      </c>
    </row>
    <row r="11" spans="1:8">
      <c r="A11" s="35" t="s">
        <v>71</v>
      </c>
      <c r="B11" s="53">
        <v>900110012</v>
      </c>
      <c r="C11" s="48" t="s">
        <v>158</v>
      </c>
      <c r="D11" s="38" t="s">
        <v>159</v>
      </c>
      <c r="E11" s="39">
        <v>82150419</v>
      </c>
      <c r="F11" s="39">
        <v>23912902</v>
      </c>
      <c r="G11" s="40" t="s">
        <v>71</v>
      </c>
      <c r="H11" s="35" t="s">
        <v>71</v>
      </c>
    </row>
    <row r="12" spans="1:8" ht="30.75">
      <c r="A12" s="35" t="s">
        <v>71</v>
      </c>
      <c r="B12" s="53">
        <v>830001113</v>
      </c>
      <c r="C12" s="48" t="s">
        <v>160</v>
      </c>
      <c r="D12" s="38" t="s">
        <v>161</v>
      </c>
      <c r="E12" s="38" t="s">
        <v>71</v>
      </c>
      <c r="F12" s="39">
        <v>7764500</v>
      </c>
      <c r="G12" s="41">
        <v>5131100</v>
      </c>
      <c r="H12" s="35" t="s">
        <v>71</v>
      </c>
    </row>
    <row r="13" spans="1:8">
      <c r="A13" s="35" t="s">
        <v>71</v>
      </c>
      <c r="B13" s="168">
        <v>830042244</v>
      </c>
      <c r="C13" s="165" t="s">
        <v>162</v>
      </c>
      <c r="D13" s="38" t="s">
        <v>163</v>
      </c>
      <c r="E13" s="38" t="s">
        <v>71</v>
      </c>
      <c r="F13" s="39">
        <v>37525268</v>
      </c>
      <c r="G13" s="40" t="s">
        <v>71</v>
      </c>
      <c r="H13" s="35" t="s">
        <v>71</v>
      </c>
    </row>
    <row r="14" spans="1:8">
      <c r="A14" s="35" t="s">
        <v>71</v>
      </c>
      <c r="B14" s="169"/>
      <c r="C14" s="166"/>
      <c r="D14" s="38" t="s">
        <v>164</v>
      </c>
      <c r="E14" s="38" t="s">
        <v>71</v>
      </c>
      <c r="F14" s="39">
        <v>59395756</v>
      </c>
      <c r="G14" s="41">
        <v>62484336</v>
      </c>
      <c r="H14" s="35" t="s">
        <v>71</v>
      </c>
    </row>
    <row r="15" spans="1:8">
      <c r="A15" s="35" t="s">
        <v>71</v>
      </c>
      <c r="B15" s="170"/>
      <c r="C15" s="167"/>
      <c r="D15" s="38" t="s">
        <v>165</v>
      </c>
      <c r="E15" s="38" t="s">
        <v>71</v>
      </c>
      <c r="F15" s="39">
        <v>52309632</v>
      </c>
      <c r="G15" s="41">
        <v>56703786</v>
      </c>
      <c r="H15" s="35" t="s">
        <v>71</v>
      </c>
    </row>
    <row r="16" spans="1:8" ht="60" customHeight="1">
      <c r="A16" s="35" t="s">
        <v>71</v>
      </c>
      <c r="B16" s="53">
        <v>830095213</v>
      </c>
      <c r="C16" s="48" t="s">
        <v>166</v>
      </c>
      <c r="D16" s="48" t="s">
        <v>167</v>
      </c>
      <c r="E16" s="111">
        <v>7681149</v>
      </c>
      <c r="F16" s="111">
        <v>10060672</v>
      </c>
      <c r="G16" s="41">
        <v>29175999</v>
      </c>
      <c r="H16" s="35" t="s">
        <v>71</v>
      </c>
    </row>
    <row r="17" spans="1:8" ht="50.25" customHeight="1">
      <c r="A17" s="35" t="s">
        <v>71</v>
      </c>
      <c r="B17" s="53">
        <v>900171195</v>
      </c>
      <c r="C17" s="48" t="s">
        <v>168</v>
      </c>
      <c r="D17" s="38" t="s">
        <v>169</v>
      </c>
      <c r="E17" s="38" t="s">
        <v>71</v>
      </c>
      <c r="F17" s="39">
        <v>153581400</v>
      </c>
      <c r="G17" s="40" t="s">
        <v>71</v>
      </c>
      <c r="H17" s="35" t="s">
        <v>71</v>
      </c>
    </row>
    <row r="18" spans="1:8" ht="30.75">
      <c r="A18" s="35" t="s">
        <v>71</v>
      </c>
      <c r="B18" s="53">
        <v>80187337</v>
      </c>
      <c r="C18" s="48" t="s">
        <v>170</v>
      </c>
      <c r="D18" s="38" t="s">
        <v>171</v>
      </c>
      <c r="E18" s="38" t="s">
        <v>71</v>
      </c>
      <c r="F18" s="39">
        <v>42000000</v>
      </c>
      <c r="G18" s="41">
        <v>49364000</v>
      </c>
      <c r="H18" s="35" t="s">
        <v>71</v>
      </c>
    </row>
    <row r="19" spans="1:8" ht="30.75">
      <c r="A19" s="35" t="s">
        <v>71</v>
      </c>
      <c r="B19" s="53">
        <v>900453988</v>
      </c>
      <c r="C19" s="48" t="s">
        <v>172</v>
      </c>
      <c r="D19" s="38" t="s">
        <v>173</v>
      </c>
      <c r="E19" s="38" t="s">
        <v>71</v>
      </c>
      <c r="F19" s="39">
        <v>51171712</v>
      </c>
      <c r="G19" s="41">
        <v>339682875</v>
      </c>
      <c r="H19" s="35" t="s">
        <v>71</v>
      </c>
    </row>
    <row r="20" spans="1:8">
      <c r="A20" s="35" t="s">
        <v>71</v>
      </c>
      <c r="B20" s="54">
        <v>901471102</v>
      </c>
      <c r="C20" s="49" t="s">
        <v>174</v>
      </c>
      <c r="D20" s="42" t="s">
        <v>175</v>
      </c>
      <c r="E20" s="42" t="s">
        <v>71</v>
      </c>
      <c r="F20" s="43">
        <v>14282766</v>
      </c>
      <c r="G20" s="44">
        <v>25972936</v>
      </c>
      <c r="H20" s="35" t="s">
        <v>71</v>
      </c>
    </row>
    <row r="21" spans="1:8" s="72" customFormat="1">
      <c r="A21" s="37" t="s">
        <v>71</v>
      </c>
      <c r="B21" s="161" t="s">
        <v>176</v>
      </c>
      <c r="C21" s="162"/>
      <c r="D21" s="163"/>
      <c r="E21" s="71">
        <v>2688774415</v>
      </c>
      <c r="F21" s="71">
        <v>2784283676</v>
      </c>
      <c r="G21" s="71">
        <v>2179122793</v>
      </c>
      <c r="H21" s="37" t="s">
        <v>71</v>
      </c>
    </row>
    <row r="22" spans="1:8">
      <c r="A22" s="35" t="s">
        <v>71</v>
      </c>
      <c r="B22" s="55" t="s">
        <v>71</v>
      </c>
      <c r="C22" s="50" t="s">
        <v>71</v>
      </c>
      <c r="D22" s="45" t="s">
        <v>71</v>
      </c>
      <c r="E22" s="45" t="s">
        <v>71</v>
      </c>
      <c r="F22" s="45" t="s">
        <v>71</v>
      </c>
      <c r="G22" s="46" t="s">
        <v>71</v>
      </c>
      <c r="H22" s="35" t="s">
        <v>71</v>
      </c>
    </row>
    <row r="23" spans="1:8">
      <c r="A23" s="35" t="s">
        <v>71</v>
      </c>
      <c r="B23" s="158" t="s">
        <v>177</v>
      </c>
      <c r="C23" s="159"/>
      <c r="D23" s="159"/>
      <c r="E23" s="159"/>
      <c r="F23" s="159"/>
      <c r="G23" s="159"/>
      <c r="H23" s="159"/>
    </row>
    <row r="24" spans="1:8" s="61" customFormat="1" ht="30.75">
      <c r="A24" s="62" t="s">
        <v>71</v>
      </c>
      <c r="B24" s="63" t="s">
        <v>178</v>
      </c>
      <c r="C24" s="64" t="s">
        <v>179</v>
      </c>
      <c r="D24" s="63" t="s">
        <v>180</v>
      </c>
      <c r="E24" s="64" t="s">
        <v>181</v>
      </c>
      <c r="F24" s="64" t="s">
        <v>182</v>
      </c>
      <c r="G24" s="64" t="s">
        <v>183</v>
      </c>
      <c r="H24" s="64" t="s">
        <v>184</v>
      </c>
    </row>
    <row r="25" spans="1:8" ht="30.75">
      <c r="A25" s="35" t="s">
        <v>71</v>
      </c>
      <c r="B25" s="65">
        <v>40369964</v>
      </c>
      <c r="C25" s="66" t="s">
        <v>185</v>
      </c>
      <c r="D25" s="67" t="s">
        <v>186</v>
      </c>
      <c r="E25" s="68">
        <v>39623204</v>
      </c>
      <c r="F25" s="68">
        <v>22168506</v>
      </c>
      <c r="G25" s="67">
        <v>0</v>
      </c>
      <c r="H25" s="67"/>
    </row>
    <row r="26" spans="1:8" ht="30.75">
      <c r="A26" s="35" t="s">
        <v>71</v>
      </c>
      <c r="B26" s="65">
        <v>800096329</v>
      </c>
      <c r="C26" s="66" t="s">
        <v>187</v>
      </c>
      <c r="D26" s="67" t="s">
        <v>188</v>
      </c>
      <c r="E26" s="68">
        <v>64473979</v>
      </c>
      <c r="F26" s="68">
        <v>36072090</v>
      </c>
      <c r="G26" s="68">
        <v>56267621</v>
      </c>
      <c r="H26" s="68">
        <v>50257347</v>
      </c>
    </row>
    <row r="27" spans="1:8" ht="30.75">
      <c r="A27" s="35" t="s">
        <v>71</v>
      </c>
      <c r="B27" s="65">
        <v>807006174</v>
      </c>
      <c r="C27" s="66" t="s">
        <v>189</v>
      </c>
      <c r="D27" s="67" t="s">
        <v>190</v>
      </c>
      <c r="E27" s="68">
        <v>31312000</v>
      </c>
      <c r="F27" s="68">
        <v>16968000</v>
      </c>
      <c r="G27" s="68">
        <v>45204480</v>
      </c>
      <c r="H27" s="68">
        <v>25834466</v>
      </c>
    </row>
    <row r="28" spans="1:8" ht="30" customHeight="1">
      <c r="A28" s="35" t="s">
        <v>71</v>
      </c>
      <c r="B28" s="65">
        <v>830053669</v>
      </c>
      <c r="C28" s="66" t="s">
        <v>191</v>
      </c>
      <c r="D28" s="67" t="s">
        <v>192</v>
      </c>
      <c r="E28" s="68">
        <v>102536589</v>
      </c>
      <c r="F28" s="68">
        <v>57345500</v>
      </c>
      <c r="G28" s="68">
        <v>61598111</v>
      </c>
      <c r="H28" s="68">
        <v>55036072</v>
      </c>
    </row>
    <row r="29" spans="1:8" ht="28.5" customHeight="1">
      <c r="A29" s="35" t="s">
        <v>71</v>
      </c>
      <c r="B29" s="65">
        <v>860033419</v>
      </c>
      <c r="C29" s="66" t="s">
        <v>153</v>
      </c>
      <c r="D29" s="67" t="s">
        <v>154</v>
      </c>
      <c r="E29" s="68">
        <v>2330447762</v>
      </c>
      <c r="F29" s="68">
        <v>2173076454</v>
      </c>
      <c r="G29" s="68">
        <v>2648024045</v>
      </c>
      <c r="H29" s="68">
        <v>1985158133</v>
      </c>
    </row>
    <row r="30" spans="1:8" ht="42" customHeight="1">
      <c r="A30" s="35" t="s">
        <v>71</v>
      </c>
      <c r="B30" s="65">
        <v>900062917</v>
      </c>
      <c r="C30" s="66" t="s">
        <v>193</v>
      </c>
      <c r="D30" s="67" t="s">
        <v>194</v>
      </c>
      <c r="E30" s="68">
        <v>27592422</v>
      </c>
      <c r="F30" s="68">
        <v>15447597</v>
      </c>
      <c r="G30" s="68">
        <v>35466504</v>
      </c>
      <c r="H30" s="68">
        <v>22608712</v>
      </c>
    </row>
    <row r="31" spans="1:8" ht="25.5" customHeight="1">
      <c r="A31" s="35" t="s">
        <v>71</v>
      </c>
      <c r="B31" s="65" t="s">
        <v>71</v>
      </c>
      <c r="C31" s="66" t="s">
        <v>71</v>
      </c>
      <c r="D31" s="67" t="s">
        <v>195</v>
      </c>
      <c r="E31" s="68">
        <v>10638040</v>
      </c>
      <c r="F31" s="68">
        <v>11200920</v>
      </c>
      <c r="G31" s="68">
        <v>22260000</v>
      </c>
      <c r="H31" s="68">
        <v>13374550</v>
      </c>
    </row>
    <row r="32" spans="1:8" ht="25.5" customHeight="1">
      <c r="A32" s="35" t="s">
        <v>71</v>
      </c>
      <c r="B32" s="65">
        <v>900110012</v>
      </c>
      <c r="C32" s="66" t="s">
        <v>196</v>
      </c>
      <c r="D32" s="67" t="s">
        <v>197</v>
      </c>
      <c r="E32" s="68">
        <v>82150419</v>
      </c>
      <c r="F32" s="68">
        <v>23912902</v>
      </c>
      <c r="G32" s="67">
        <v>0</v>
      </c>
      <c r="H32" s="67"/>
    </row>
    <row r="33" spans="1:8" ht="47.25" customHeight="1">
      <c r="A33" s="35" t="s">
        <v>71</v>
      </c>
      <c r="B33" s="65">
        <v>830001113</v>
      </c>
      <c r="C33" s="66" t="s">
        <v>198</v>
      </c>
      <c r="D33" s="67" t="s">
        <v>199</v>
      </c>
      <c r="E33" s="67" t="s">
        <v>71</v>
      </c>
      <c r="F33" s="68">
        <v>7764500</v>
      </c>
      <c r="G33" s="68">
        <v>17712828</v>
      </c>
      <c r="H33" s="68">
        <v>10642457</v>
      </c>
    </row>
    <row r="34" spans="1:8">
      <c r="A34" s="35" t="s">
        <v>71</v>
      </c>
      <c r="B34" s="171">
        <v>830042244</v>
      </c>
      <c r="C34" s="171" t="s">
        <v>200</v>
      </c>
      <c r="D34" s="67" t="s">
        <v>201</v>
      </c>
      <c r="E34" s="67" t="s">
        <v>71</v>
      </c>
      <c r="F34" s="68">
        <v>37525268</v>
      </c>
      <c r="G34" s="67" t="s">
        <v>71</v>
      </c>
      <c r="H34" s="67"/>
    </row>
    <row r="35" spans="1:8" ht="24" customHeight="1">
      <c r="A35" s="35" t="s">
        <v>71</v>
      </c>
      <c r="B35" s="171"/>
      <c r="C35" s="171"/>
      <c r="D35" s="67" t="s">
        <v>202</v>
      </c>
      <c r="E35" s="67" t="s">
        <v>71</v>
      </c>
      <c r="F35" s="68">
        <v>59395756</v>
      </c>
      <c r="G35" s="68">
        <v>129815364</v>
      </c>
      <c r="H35" s="68">
        <v>82752964</v>
      </c>
    </row>
    <row r="36" spans="1:8" ht="22.5" customHeight="1">
      <c r="A36" s="35" t="s">
        <v>71</v>
      </c>
      <c r="B36" s="171"/>
      <c r="C36" s="171"/>
      <c r="D36" s="67" t="s">
        <v>203</v>
      </c>
      <c r="E36" s="67" t="s">
        <v>71</v>
      </c>
      <c r="F36" s="68">
        <v>52309632</v>
      </c>
      <c r="G36" s="68">
        <v>115348020</v>
      </c>
      <c r="H36" s="68">
        <v>75097330</v>
      </c>
    </row>
    <row r="37" spans="1:8" ht="37.5" customHeight="1">
      <c r="A37" s="35" t="s">
        <v>71</v>
      </c>
      <c r="B37" s="65">
        <v>830095213</v>
      </c>
      <c r="C37" s="66" t="s">
        <v>204</v>
      </c>
      <c r="D37" s="69" t="s">
        <v>205</v>
      </c>
      <c r="E37" s="110">
        <v>7681149</v>
      </c>
      <c r="F37" s="68">
        <v>10060672</v>
      </c>
      <c r="G37" s="68">
        <v>64497252</v>
      </c>
      <c r="H37" s="68">
        <v>37623397</v>
      </c>
    </row>
    <row r="38" spans="1:8" ht="45.75">
      <c r="A38" s="35" t="s">
        <v>71</v>
      </c>
      <c r="B38" s="65">
        <v>900171195</v>
      </c>
      <c r="C38" s="66" t="s">
        <v>206</v>
      </c>
      <c r="D38" s="67" t="s">
        <v>207</v>
      </c>
      <c r="E38" s="67" t="s">
        <v>71</v>
      </c>
      <c r="F38" s="68">
        <v>153581400</v>
      </c>
      <c r="G38" s="67">
        <v>0</v>
      </c>
      <c r="H38" s="67" t="s">
        <v>71</v>
      </c>
    </row>
    <row r="39" spans="1:8" ht="30.75">
      <c r="A39" s="35" t="s">
        <v>71</v>
      </c>
      <c r="B39" s="65">
        <v>80187337</v>
      </c>
      <c r="C39" s="66" t="s">
        <v>208</v>
      </c>
      <c r="D39" s="67" t="s">
        <v>209</v>
      </c>
      <c r="E39" s="67" t="s">
        <v>71</v>
      </c>
      <c r="F39" s="68">
        <v>42000000</v>
      </c>
      <c r="G39" s="68">
        <v>86184000</v>
      </c>
      <c r="H39" s="68">
        <v>58516381</v>
      </c>
    </row>
    <row r="40" spans="1:8" ht="30.75">
      <c r="A40" s="35" t="s">
        <v>71</v>
      </c>
      <c r="B40" s="65">
        <v>900453988</v>
      </c>
      <c r="C40" s="66" t="s">
        <v>210</v>
      </c>
      <c r="D40" s="67" t="s">
        <v>211</v>
      </c>
      <c r="E40" s="67" t="s">
        <v>71</v>
      </c>
      <c r="F40" s="68">
        <v>51171712</v>
      </c>
      <c r="G40" s="68">
        <v>680750088</v>
      </c>
      <c r="H40" s="68">
        <v>430585624</v>
      </c>
    </row>
    <row r="41" spans="1:8" ht="21" customHeight="1">
      <c r="A41" s="35" t="s">
        <v>71</v>
      </c>
      <c r="B41" s="65">
        <v>901471102</v>
      </c>
      <c r="C41" s="66" t="s">
        <v>212</v>
      </c>
      <c r="D41" s="67" t="s">
        <v>213</v>
      </c>
      <c r="E41" s="67" t="s">
        <v>71</v>
      </c>
      <c r="F41" s="68">
        <v>14282766</v>
      </c>
      <c r="G41" s="68">
        <v>42848298</v>
      </c>
      <c r="H41" s="68">
        <v>24994844</v>
      </c>
    </row>
    <row r="42" spans="1:8" ht="24" customHeight="1">
      <c r="A42" s="37" t="s">
        <v>71</v>
      </c>
      <c r="B42" s="164" t="s">
        <v>176</v>
      </c>
      <c r="C42" s="164"/>
      <c r="D42" s="164"/>
      <c r="E42" s="70">
        <v>2688774415</v>
      </c>
      <c r="F42" s="70">
        <v>2784283676</v>
      </c>
      <c r="G42" s="70">
        <v>4005976611</v>
      </c>
      <c r="H42" s="70">
        <v>2872482277</v>
      </c>
    </row>
    <row r="43" spans="1:8">
      <c r="A43" s="35" t="s">
        <v>71</v>
      </c>
      <c r="B43" s="52" t="s">
        <v>71</v>
      </c>
      <c r="C43" s="47" t="s">
        <v>71</v>
      </c>
      <c r="D43" s="35" t="s">
        <v>71</v>
      </c>
      <c r="E43" s="35" t="s">
        <v>71</v>
      </c>
      <c r="F43" s="35" t="s">
        <v>71</v>
      </c>
      <c r="G43" s="35" t="s">
        <v>71</v>
      </c>
      <c r="H43" s="35" t="s">
        <v>71</v>
      </c>
    </row>
    <row r="44" spans="1:8">
      <c r="A44" s="35" t="s">
        <v>71</v>
      </c>
      <c r="B44" s="52" t="s">
        <v>71</v>
      </c>
      <c r="C44" s="47" t="s">
        <v>71</v>
      </c>
      <c r="D44" s="35" t="s">
        <v>71</v>
      </c>
      <c r="E44" s="35" t="s">
        <v>71</v>
      </c>
      <c r="F44" s="35" t="s">
        <v>71</v>
      </c>
      <c r="G44" s="35" t="s">
        <v>71</v>
      </c>
      <c r="H44" s="35" t="s">
        <v>71</v>
      </c>
    </row>
  </sheetData>
  <mergeCells count="11">
    <mergeCell ref="B1:G1"/>
    <mergeCell ref="B23:H23"/>
    <mergeCell ref="B2:G2"/>
    <mergeCell ref="B21:D21"/>
    <mergeCell ref="B42:D42"/>
    <mergeCell ref="C13:C15"/>
    <mergeCell ref="B13:B15"/>
    <mergeCell ref="C9:C10"/>
    <mergeCell ref="B9:B10"/>
    <mergeCell ref="C34:C36"/>
    <mergeCell ref="B34:B3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EDED2A-1EF1-423A-B906-0DD9EF4DFF13}">
  <dimension ref="A1:I11"/>
  <sheetViews>
    <sheetView tabSelected="1" topLeftCell="D5" workbookViewId="0">
      <selection activeCell="F5" sqref="F5"/>
    </sheetView>
  </sheetViews>
  <sheetFormatPr defaultColWidth="11.42578125" defaultRowHeight="15"/>
  <cols>
    <col min="1" max="1" width="31" customWidth="1"/>
    <col min="2" max="3" width="32.28515625" customWidth="1"/>
    <col min="4" max="5" width="23.7109375" customWidth="1"/>
    <col min="6" max="6" width="31.5703125" customWidth="1"/>
    <col min="7" max="8" width="23.7109375" customWidth="1"/>
    <col min="9" max="9" width="73.7109375" customWidth="1"/>
  </cols>
  <sheetData>
    <row r="1" spans="1:9" ht="15.75" thickBot="1"/>
    <row r="2" spans="1:9">
      <c r="A2" s="112" t="s">
        <v>0</v>
      </c>
      <c r="B2" s="114" t="s">
        <v>1</v>
      </c>
      <c r="C2" s="114" t="s">
        <v>2</v>
      </c>
      <c r="D2" s="122">
        <v>2024</v>
      </c>
      <c r="E2" s="147"/>
      <c r="F2" s="175"/>
      <c r="G2" s="122">
        <v>2025</v>
      </c>
      <c r="H2" s="147"/>
      <c r="I2" s="175"/>
    </row>
    <row r="3" spans="1:9" ht="15.75" thickBot="1">
      <c r="A3" s="113"/>
      <c r="B3" s="115"/>
      <c r="C3" s="115"/>
      <c r="D3" s="1" t="s">
        <v>27</v>
      </c>
      <c r="E3" s="1" t="s">
        <v>28</v>
      </c>
      <c r="F3" s="1" t="s">
        <v>214</v>
      </c>
      <c r="G3" s="1" t="s">
        <v>27</v>
      </c>
      <c r="H3" s="1" t="s">
        <v>28</v>
      </c>
      <c r="I3" s="1" t="s">
        <v>214</v>
      </c>
    </row>
    <row r="4" spans="1:9" ht="53.25" thickBot="1">
      <c r="A4" s="3" t="s">
        <v>4</v>
      </c>
      <c r="B4" s="3" t="s">
        <v>5</v>
      </c>
      <c r="C4" s="3" t="s">
        <v>6</v>
      </c>
      <c r="D4" s="11">
        <v>2628700744</v>
      </c>
      <c r="E4" s="11">
        <v>2628700744</v>
      </c>
      <c r="F4" s="91" t="s">
        <v>7</v>
      </c>
      <c r="G4" s="5"/>
      <c r="H4" s="5"/>
      <c r="I4" s="5"/>
    </row>
    <row r="5" spans="1:9" ht="81">
      <c r="A5" s="3" t="s">
        <v>4</v>
      </c>
      <c r="B5" s="3" t="s">
        <v>8</v>
      </c>
      <c r="C5" s="3" t="s">
        <v>6</v>
      </c>
      <c r="D5" s="11">
        <v>1080755227</v>
      </c>
      <c r="E5" s="11">
        <v>1080755227</v>
      </c>
      <c r="F5" s="91" t="s">
        <v>7</v>
      </c>
      <c r="G5" s="5"/>
      <c r="H5" s="5"/>
      <c r="I5" s="5"/>
    </row>
    <row r="6" spans="1:9" ht="52.5" customHeight="1">
      <c r="A6" s="3" t="s">
        <v>4</v>
      </c>
      <c r="B6" s="3" t="s">
        <v>10</v>
      </c>
      <c r="C6" s="3" t="s">
        <v>6</v>
      </c>
      <c r="D6" s="11">
        <v>2582522174</v>
      </c>
      <c r="E6" s="11">
        <v>2582300849</v>
      </c>
      <c r="F6" s="92" t="s">
        <v>7</v>
      </c>
      <c r="G6" s="26"/>
      <c r="H6" s="11"/>
      <c r="I6" s="5"/>
    </row>
    <row r="7" spans="1:9" ht="108">
      <c r="A7" s="3" t="s">
        <v>4</v>
      </c>
      <c r="B7" s="3" t="s">
        <v>12</v>
      </c>
      <c r="C7" s="3" t="s">
        <v>13</v>
      </c>
      <c r="D7" s="5"/>
      <c r="E7" s="5"/>
      <c r="F7" s="5"/>
      <c r="G7" s="11">
        <v>3857000000</v>
      </c>
      <c r="H7" s="11">
        <v>2400000000</v>
      </c>
      <c r="I7" s="94" t="s">
        <v>215</v>
      </c>
    </row>
    <row r="8" spans="1:9" ht="161.25">
      <c r="A8" s="3" t="s">
        <v>4</v>
      </c>
      <c r="B8" s="3" t="s">
        <v>14</v>
      </c>
      <c r="C8" s="3" t="s">
        <v>13</v>
      </c>
      <c r="D8" s="5"/>
      <c r="E8" s="5"/>
      <c r="F8" s="5"/>
      <c r="G8" s="11">
        <v>3902000000</v>
      </c>
      <c r="H8" s="11">
        <v>2850000000</v>
      </c>
      <c r="I8" s="94" t="s">
        <v>216</v>
      </c>
    </row>
    <row r="9" spans="1:9" ht="156" customHeight="1">
      <c r="A9" s="3" t="s">
        <v>4</v>
      </c>
      <c r="B9" s="3" t="s">
        <v>16</v>
      </c>
      <c r="C9" s="3" t="s">
        <v>13</v>
      </c>
      <c r="D9" s="5"/>
      <c r="E9" s="6"/>
      <c r="F9" s="6"/>
      <c r="G9" s="11">
        <v>1127000000</v>
      </c>
      <c r="H9" s="11">
        <v>800000000</v>
      </c>
      <c r="I9" s="93" t="s">
        <v>217</v>
      </c>
    </row>
    <row r="10" spans="1:9" ht="94.5">
      <c r="A10" s="3" t="s">
        <v>18</v>
      </c>
      <c r="B10" s="3" t="s">
        <v>19</v>
      </c>
      <c r="C10" s="3" t="s">
        <v>20</v>
      </c>
      <c r="D10" s="11">
        <v>6811243180</v>
      </c>
      <c r="E10" s="11">
        <v>6811243180</v>
      </c>
      <c r="F10" s="16" t="s">
        <v>218</v>
      </c>
      <c r="G10" s="11">
        <v>8634000000</v>
      </c>
      <c r="H10" s="11">
        <v>5100000000</v>
      </c>
      <c r="I10" s="93" t="s">
        <v>219</v>
      </c>
    </row>
    <row r="11" spans="1:9" ht="148.5">
      <c r="A11" s="3" t="s">
        <v>18</v>
      </c>
      <c r="B11" s="3" t="s">
        <v>24</v>
      </c>
      <c r="C11" s="3" t="s">
        <v>25</v>
      </c>
      <c r="D11" s="5"/>
      <c r="E11" s="6"/>
      <c r="F11" s="6"/>
      <c r="G11" s="11">
        <v>3540000000</v>
      </c>
      <c r="H11" s="11">
        <v>1850000000</v>
      </c>
      <c r="I11" s="93" t="s">
        <v>220</v>
      </c>
    </row>
  </sheetData>
  <mergeCells count="5">
    <mergeCell ref="A2:A3"/>
    <mergeCell ref="B2:B3"/>
    <mergeCell ref="D2:F2"/>
    <mergeCell ref="G2:I2"/>
    <mergeCell ref="C2:C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4C78E8-AE86-417B-92B9-5C2CC5B9DE44}">
  <dimension ref="B1:J34"/>
  <sheetViews>
    <sheetView workbookViewId="0"/>
  </sheetViews>
  <sheetFormatPr defaultRowHeight="15"/>
  <cols>
    <col min="1" max="1" width="9.140625" style="95"/>
    <col min="2" max="2" width="62.7109375" style="95" customWidth="1"/>
    <col min="3" max="3" width="32.5703125" style="95" customWidth="1"/>
    <col min="4" max="16384" width="9.140625" style="95"/>
  </cols>
  <sheetData>
    <row r="1" spans="2:3">
      <c r="B1" s="172" t="s">
        <v>55</v>
      </c>
      <c r="C1" s="172"/>
    </row>
    <row r="2" spans="2:3" s="96" customFormat="1">
      <c r="B2" s="109" t="s">
        <v>221</v>
      </c>
      <c r="C2" s="108" t="s">
        <v>222</v>
      </c>
    </row>
    <row r="3" spans="2:3">
      <c r="B3" s="97" t="s">
        <v>223</v>
      </c>
      <c r="C3" s="98">
        <v>130000000</v>
      </c>
    </row>
    <row r="4" spans="2:3">
      <c r="B4" s="97" t="s">
        <v>224</v>
      </c>
      <c r="C4" s="98">
        <v>27100000</v>
      </c>
    </row>
    <row r="5" spans="2:3">
      <c r="B5" s="97" t="s">
        <v>225</v>
      </c>
      <c r="C5" s="98">
        <v>11150000</v>
      </c>
    </row>
    <row r="6" spans="2:3">
      <c r="B6" s="97" t="s">
        <v>226</v>
      </c>
      <c r="C6" s="98">
        <v>451900000</v>
      </c>
    </row>
    <row r="7" spans="2:3">
      <c r="B7" s="97" t="s">
        <v>227</v>
      </c>
      <c r="C7" s="98">
        <v>215500000</v>
      </c>
    </row>
    <row r="8" spans="2:3">
      <c r="B8" s="97" t="s">
        <v>228</v>
      </c>
      <c r="C8" s="98">
        <v>86000000</v>
      </c>
    </row>
    <row r="9" spans="2:3">
      <c r="B9" s="97" t="s">
        <v>229</v>
      </c>
      <c r="C9" s="98">
        <v>11150000</v>
      </c>
    </row>
    <row r="10" spans="2:3">
      <c r="B10" s="97" t="s">
        <v>230</v>
      </c>
      <c r="C10" s="98">
        <v>18500000</v>
      </c>
    </row>
    <row r="11" spans="2:3">
      <c r="B11" s="97" t="s">
        <v>231</v>
      </c>
      <c r="C11" s="98">
        <v>202158697</v>
      </c>
    </row>
    <row r="12" spans="2:3">
      <c r="B12" s="97" t="s">
        <v>232</v>
      </c>
      <c r="C12" s="98">
        <v>2002990</v>
      </c>
    </row>
    <row r="13" spans="2:3">
      <c r="B13" s="97" t="s">
        <v>233</v>
      </c>
      <c r="C13" s="98">
        <v>19400000</v>
      </c>
    </row>
    <row r="14" spans="2:3">
      <c r="B14" s="97" t="s">
        <v>234</v>
      </c>
      <c r="C14" s="98">
        <v>74018044</v>
      </c>
    </row>
    <row r="15" spans="2:3">
      <c r="B15" s="97" t="s">
        <v>235</v>
      </c>
      <c r="C15" s="98">
        <v>19159642</v>
      </c>
    </row>
    <row r="16" spans="2:3">
      <c r="B16" s="97" t="s">
        <v>236</v>
      </c>
      <c r="C16" s="98">
        <v>137600000</v>
      </c>
    </row>
    <row r="17" spans="2:10">
      <c r="B17" s="97" t="s">
        <v>237</v>
      </c>
      <c r="C17" s="98">
        <v>300000000</v>
      </c>
    </row>
    <row r="18" spans="2:10">
      <c r="B18" s="97" t="s">
        <v>238</v>
      </c>
      <c r="C18" s="98">
        <v>403270594</v>
      </c>
    </row>
    <row r="19" spans="2:10">
      <c r="B19" s="97" t="s">
        <v>239</v>
      </c>
      <c r="C19" s="98">
        <v>358190</v>
      </c>
    </row>
    <row r="20" spans="2:10">
      <c r="B20" s="97" t="s">
        <v>240</v>
      </c>
      <c r="C20" s="98">
        <v>1330723766</v>
      </c>
    </row>
    <row r="21" spans="2:10">
      <c r="B21" s="97" t="s">
        <v>241</v>
      </c>
      <c r="C21" s="98">
        <v>416000000</v>
      </c>
    </row>
    <row r="22" spans="2:10" ht="15.75">
      <c r="B22" s="99" t="s">
        <v>242</v>
      </c>
      <c r="C22" s="100">
        <v>3855991923</v>
      </c>
      <c r="I22" s="101"/>
      <c r="J22" s="101"/>
    </row>
    <row r="26" spans="2:10">
      <c r="B26" s="173" t="s">
        <v>243</v>
      </c>
      <c r="C26" s="173"/>
    </row>
    <row r="27" spans="2:10">
      <c r="B27" s="102" t="s">
        <v>221</v>
      </c>
      <c r="C27" s="103" t="s">
        <v>222</v>
      </c>
    </row>
    <row r="28" spans="2:10">
      <c r="B28" s="106" t="s">
        <v>244</v>
      </c>
      <c r="C28" s="105">
        <v>131091476</v>
      </c>
    </row>
    <row r="29" spans="2:10">
      <c r="B29" s="107" t="s">
        <v>232</v>
      </c>
      <c r="C29" s="104">
        <v>65000000</v>
      </c>
    </row>
    <row r="30" spans="2:10">
      <c r="B30" s="97" t="s">
        <v>245</v>
      </c>
      <c r="C30" s="98">
        <v>196091476</v>
      </c>
    </row>
    <row r="33" spans="2:3" ht="96" customHeight="1">
      <c r="B33" s="174" t="s">
        <v>246</v>
      </c>
      <c r="C33" s="174"/>
    </row>
    <row r="34" spans="2:3">
      <c r="B34"/>
    </row>
  </sheetData>
  <mergeCells count="3">
    <mergeCell ref="B1:C1"/>
    <mergeCell ref="B26:C26"/>
    <mergeCell ref="B33:C33"/>
  </mergeCells>
  <pageMargins left="0.7" right="0.7" top="0.75" bottom="0.75" header="0.3" footer="0.3"/>
</worksheet>
</file>

<file path=docMetadata/LabelInfo.xml><?xml version="1.0" encoding="utf-8"?>
<clbl:labelList xmlns:clbl="http://schemas.microsoft.com/office/2020/mipLabelMetadata">
  <clbl:label id="{170a94b7-ad08-4c2c-999a-80c171ef8492}" enabled="0" method="" siteId="{170a94b7-ad08-4c2c-999a-80c171ef8492}"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Del Pilar Moreno Hernandez</dc:creator>
  <cp:keywords/>
  <dc:description/>
  <cp:lastModifiedBy/>
  <cp:revision/>
  <dcterms:created xsi:type="dcterms:W3CDTF">2025-08-08T15:55:10Z</dcterms:created>
  <dcterms:modified xsi:type="dcterms:W3CDTF">2025-08-11T22:52:26Z</dcterms:modified>
  <cp:category/>
  <cp:contentStatus/>
</cp:coreProperties>
</file>